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202300"/>
  <mc:AlternateContent xmlns:mc="http://schemas.openxmlformats.org/markup-compatibility/2006">
    <mc:Choice Requires="x15">
      <x15ac:absPath xmlns:x15ac="http://schemas.microsoft.com/office/spreadsheetml/2010/11/ac" url="\\fs1new\lba$\BUDGET DIVISION\2026 Session\Fiscal Note Guidelines and Templates\"/>
    </mc:Choice>
  </mc:AlternateContent>
  <xr:revisionPtr revIDLastSave="0" documentId="13_ncr:1_{EAA06B91-7305-460D-A9E0-E176FDEB1EC2}" xr6:coauthVersionLast="47" xr6:coauthVersionMax="47" xr10:uidLastSave="{00000000-0000-0000-0000-000000000000}"/>
  <bookViews>
    <workbookView xWindow="11985" yWindow="720" windowWidth="21735" windowHeight="11295" xr2:uid="{36E48127-3945-42BD-9C7B-F668D2059AE7}"/>
  </bookViews>
  <sheets>
    <sheet name="Position Cost Worksheet" sheetId="1" r:id="rId1"/>
    <sheet name="Pay Table" sheetId="2" state="hidden" r:id="rId2"/>
  </sheets>
  <definedNames>
    <definedName name="_xlnm.Print_Area" localSheetId="0">'Position Cost Worksheet'!$A$1:$D$55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1" l="1"/>
  <c r="B10" i="1" a="1"/>
  <c r="B10" i="1" s="1"/>
  <c r="E45" i="1"/>
  <c r="D45" i="1"/>
  <c r="C45" i="1"/>
  <c r="B45" i="1"/>
  <c r="E16" i="1"/>
  <c r="E17" i="1" s="1"/>
  <c r="D16" i="1"/>
  <c r="D17" i="1" s="1"/>
  <c r="C16" i="1"/>
  <c r="C32" i="1" s="1"/>
  <c r="B16" i="1"/>
  <c r="C17" i="1" l="1"/>
  <c r="B21" i="1" a="1"/>
  <c r="B21" i="1" s="1"/>
  <c r="B18" i="1"/>
  <c r="C18" i="1" s="1"/>
  <c r="D18" i="1" s="1"/>
  <c r="E18" i="1" s="1"/>
  <c r="D13" i="1"/>
  <c r="E33" i="1"/>
  <c r="E32" i="1"/>
  <c r="B13" i="1"/>
  <c r="C31" i="1"/>
  <c r="C33" i="1"/>
  <c r="B32" i="1"/>
  <c r="C13" i="1"/>
  <c r="D31" i="1"/>
  <c r="D33" i="1"/>
  <c r="D32" i="1"/>
  <c r="B31" i="1"/>
  <c r="B33" i="1"/>
  <c r="E31" i="1"/>
  <c r="B22" i="1" l="1" a="1"/>
  <c r="B22" i="1" s="1"/>
  <c r="B23" i="1" s="1"/>
  <c r="C22" i="1" a="1"/>
  <c r="C22" i="1" s="1"/>
  <c r="C21" i="1" l="1" a="1"/>
  <c r="C21" i="1" s="1"/>
  <c r="C24" i="1" s="1"/>
  <c r="D22" i="1" a="1"/>
  <c r="D22" i="1" s="1"/>
  <c r="B24" i="1"/>
  <c r="B25" i="1" s="1"/>
  <c r="B30" i="1" l="1"/>
  <c r="B34" i="1"/>
  <c r="D21" i="1" a="1"/>
  <c r="D21" i="1" s="1"/>
  <c r="E22" i="1" a="1"/>
  <c r="E22" i="1" s="1"/>
  <c r="B29" i="1"/>
  <c r="B28" i="1"/>
  <c r="C23" i="1"/>
  <c r="C25" i="1" s="1"/>
  <c r="C34" i="1" s="1"/>
  <c r="E21" i="1" l="1" a="1"/>
  <c r="E21" i="1" s="1"/>
  <c r="D23" i="1"/>
  <c r="B35" i="1"/>
  <c r="B37" i="1" s="1"/>
  <c r="B47" i="1" s="1"/>
  <c r="B49" i="1" s="1"/>
  <c r="D24" i="1"/>
  <c r="C28" i="1"/>
  <c r="C29" i="1"/>
  <c r="C30" i="1"/>
  <c r="E23" i="1" l="1"/>
  <c r="E24" i="1"/>
  <c r="D25" i="1"/>
  <c r="D34" i="1" s="1"/>
  <c r="C35" i="1"/>
  <c r="C37" i="1" s="1"/>
  <c r="C47" i="1" s="1"/>
  <c r="C49" i="1" s="1"/>
  <c r="D28" i="1" l="1"/>
  <c r="E25" i="1"/>
  <c r="E34" i="1" s="1"/>
  <c r="D30" i="1"/>
  <c r="D29" i="1"/>
  <c r="D35" i="1" l="1"/>
  <c r="D37" i="1" s="1"/>
  <c r="D47" i="1" s="1"/>
  <c r="D49" i="1" s="1"/>
  <c r="E28" i="1"/>
  <c r="E29" i="1"/>
  <c r="E30" i="1"/>
  <c r="E35" i="1" l="1"/>
  <c r="E37" i="1" s="1"/>
  <c r="E47" i="1" s="1"/>
  <c r="E49"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<sst xmlns="http://schemas.openxmlformats.org/spreadsheetml/2006/main" count="1151" uniqueCount="1099">
  <si>
    <t>POSITION DETAILS</t>
  </si>
  <si>
    <t>x</t>
  </si>
  <si>
    <t>7-7-23 Notes:</t>
  </si>
  <si>
    <t>Salary table updated, SS and Medicare rates good</t>
  </si>
  <si>
    <t>Y</t>
  </si>
  <si>
    <t>*POSITION NOT LISTED - EXPLAIN BELOW*</t>
  </si>
  <si>
    <t>Retirement through FY23 from DAS, extended to FY26</t>
  </si>
  <si>
    <t>N</t>
  </si>
  <si>
    <t>Health, dental, life/disability &amp; PFML from DAS &amp; extended to FY26</t>
  </si>
  <si>
    <t>ACCOUNT STENOGRAPHER I</t>
  </si>
  <si>
    <t>FY 2027</t>
  </si>
  <si>
    <t>FY 2028</t>
  </si>
  <si>
    <t>FY 2029</t>
  </si>
  <si>
    <t>% of FY Employee Active</t>
  </si>
  <si>
    <t>Step Effective at Start of Fiscal Year?</t>
  </si>
  <si>
    <t>N/A</t>
  </si>
  <si>
    <t>Step at End of Fiscal Year</t>
  </si>
  <si>
    <t>Salary</t>
  </si>
  <si>
    <t xml:space="preserve">     FY Starting Annual Salary</t>
  </si>
  <si>
    <t xml:space="preserve">     FY Ending Annual Salary</t>
  </si>
  <si>
    <t xml:space="preserve">     Average Annual Salary</t>
  </si>
  <si>
    <t>The amounts below for retirement, health, dental, life and short term disability, and paid family medical leave are from the budget system for FY 2024 and 2025. FY 26-27 amounts are the FY 2025 amounts - "flat'.</t>
  </si>
  <si>
    <t xml:space="preserve">     Start Date / End Date Adjustment</t>
  </si>
  <si>
    <t>Total FY Salary Cost</t>
  </si>
  <si>
    <t>Benefits</t>
  </si>
  <si>
    <r>
      <t xml:space="preserve">     Social Security </t>
    </r>
    <r>
      <rPr>
        <sz val="10"/>
        <rFont val="Times New Roman"/>
        <family val="1"/>
      </rPr>
      <t>(6.2% of Salary)</t>
    </r>
  </si>
  <si>
    <t>SS</t>
  </si>
  <si>
    <r>
      <t xml:space="preserve">     Medicare</t>
    </r>
    <r>
      <rPr>
        <sz val="10"/>
        <rFont val="Times New Roman"/>
        <family val="1"/>
      </rPr>
      <t xml:space="preserve"> (1.45% of Salary)</t>
    </r>
  </si>
  <si>
    <t>Medicare</t>
  </si>
  <si>
    <t>Retirement</t>
  </si>
  <si>
    <t xml:space="preserve">     Health Insurance</t>
  </si>
  <si>
    <t>Health</t>
  </si>
  <si>
    <t xml:space="preserve">     Dental Insurance</t>
  </si>
  <si>
    <t>Dental</t>
  </si>
  <si>
    <t xml:space="preserve">     Life Insurance / Short-Term Disability</t>
  </si>
  <si>
    <t>Life/ST Dis</t>
  </si>
  <si>
    <t xml:space="preserve">PFML </t>
  </si>
  <si>
    <t>Total FY Benefit Cost</t>
  </si>
  <si>
    <t>Total Salary and Benefits</t>
  </si>
  <si>
    <t xml:space="preserve">     Current Expenses</t>
  </si>
  <si>
    <t xml:space="preserve">     Equipment</t>
  </si>
  <si>
    <t xml:space="preserve">     Office Space</t>
  </si>
  <si>
    <t xml:space="preserve">     Travel</t>
  </si>
  <si>
    <r>
      <t xml:space="preserve">     Other </t>
    </r>
    <r>
      <rPr>
        <sz val="10"/>
        <rFont val="Times New Roman"/>
        <family val="1"/>
      </rPr>
      <t>(Please Explain Below)</t>
    </r>
  </si>
  <si>
    <r>
      <t xml:space="preserve">TOTAL PER POSITION COST </t>
    </r>
    <r>
      <rPr>
        <sz val="13"/>
        <rFont val="Times New Roman"/>
        <family val="1"/>
      </rPr>
      <t>(Rounded)</t>
    </r>
  </si>
  <si>
    <t>TOTAL NUMBER OF POSITIONS</t>
  </si>
  <si>
    <t>TOTAL COST FOR ALL POSITIONS</t>
  </si>
  <si>
    <t>Additional Comments</t>
  </si>
  <si>
    <t>SOC11 - 5</t>
  </si>
  <si>
    <t>SOC13 - 10</t>
  </si>
  <si>
    <t>SOC15 - 10</t>
  </si>
  <si>
    <t>SOC17 - 10</t>
  </si>
  <si>
    <t>SOC17 - 11</t>
  </si>
  <si>
    <t>SOC19 - 10</t>
  </si>
  <si>
    <t>SOC19 - 11</t>
  </si>
  <si>
    <t>SOC21 - 10</t>
  </si>
  <si>
    <t>SOC23 - 10</t>
  </si>
  <si>
    <t>SOC29 - 10</t>
  </si>
  <si>
    <t>SOC29 - 11</t>
  </si>
  <si>
    <t>SOC29 - 12</t>
  </si>
  <si>
    <t>SOC29 - 13</t>
  </si>
  <si>
    <t>SOC33P - 10</t>
  </si>
  <si>
    <t>SOC33P - 11</t>
  </si>
  <si>
    <t>SOC33P1 - 10</t>
  </si>
  <si>
    <t>SOC33P1 - 11</t>
  </si>
  <si>
    <t>SOC33P2 - 10</t>
  </si>
  <si>
    <t>SOC33P2 - 11</t>
  </si>
  <si>
    <t>STEP</t>
  </si>
  <si>
    <t>[STARTING STEP]</t>
  </si>
  <si>
    <t>[START DATE]</t>
  </si>
  <si>
    <t>[END DATE]</t>
  </si>
  <si>
    <t>No End Date</t>
  </si>
  <si>
    <t>[SOC-BAND]</t>
  </si>
  <si>
    <t>Other Costs</t>
  </si>
  <si>
    <t>Total Other Costs</t>
  </si>
  <si>
    <t>[JOB TITLE]</t>
  </si>
  <si>
    <t>A</t>
  </si>
  <si>
    <t xml:space="preserve">     Paid Family Medical Leave </t>
  </si>
  <si>
    <t>z</t>
  </si>
  <si>
    <r>
      <t xml:space="preserve">     Retirement </t>
    </r>
    <r>
      <rPr>
        <sz val="10"/>
        <rFont val="Times New Roman"/>
        <family val="1"/>
      </rPr>
      <t>(12.87% of Salary)</t>
    </r>
  </si>
  <si>
    <t>Agency Name:</t>
  </si>
  <si>
    <t xml:space="preserve">[Agency Name]  </t>
  </si>
  <si>
    <t>LSR #:</t>
  </si>
  <si>
    <t>Bill #:</t>
  </si>
  <si>
    <t>[Bill #]</t>
  </si>
  <si>
    <t>Amendment #(s):</t>
  </si>
  <si>
    <t>[Amendment #(s)]</t>
  </si>
  <si>
    <r>
      <rPr>
        <b/>
        <u/>
        <sz val="15"/>
        <rFont val="Times New Roman"/>
        <family val="1"/>
      </rPr>
      <t>- INSTRUCTIONS -</t>
    </r>
    <r>
      <rPr>
        <b/>
        <sz val="15"/>
        <rFont val="Times New Roman"/>
        <family val="1"/>
      </rPr>
      <t xml:space="preserve">
To the right, use down lists in yellow cells to select job title, major group schedule and band, starting step, start date, and end date (if applicable).
Below, complete the yellow cells to add any other estimated postion costs (current expenses, equipment, office space, travel, etc...), as well as the number of positions and additional comments, if any.</t>
    </r>
  </si>
  <si>
    <t>SOC11 - 01</t>
  </si>
  <si>
    <t>SOC11 - 02</t>
  </si>
  <si>
    <t>SOC11 - 03</t>
  </si>
  <si>
    <t>SOC11 - 04</t>
  </si>
  <si>
    <t>SOC13 - 01</t>
  </si>
  <si>
    <t>SOC13 - 02</t>
  </si>
  <si>
    <t>SOC13 - 03</t>
  </si>
  <si>
    <t>SOC13 - 04</t>
  </si>
  <si>
    <t>SOC13 - 05</t>
  </si>
  <si>
    <t>SOC13 - 06</t>
  </si>
  <si>
    <t>SOC13 - 07</t>
  </si>
  <si>
    <t>SOC13 - 09</t>
  </si>
  <si>
    <t>SOC13 - 08</t>
  </si>
  <si>
    <t>SOC11 - 05</t>
  </si>
  <si>
    <t>SOC11 - 06</t>
  </si>
  <si>
    <t>SOC11 - 07</t>
  </si>
  <si>
    <t>SOC11 - 08</t>
  </si>
  <si>
    <t>SOC15 - 01</t>
  </si>
  <si>
    <t>SOC15 - 02</t>
  </si>
  <si>
    <t>SOC15 - 03</t>
  </si>
  <si>
    <t>SOC15 - 04</t>
  </si>
  <si>
    <t>SOC15 - 05</t>
  </si>
  <si>
    <t>SOC15 - 06</t>
  </si>
  <si>
    <t>SOC15 - 07</t>
  </si>
  <si>
    <t>SOC15 - 08</t>
  </si>
  <si>
    <t>SOC15 - 09</t>
  </si>
  <si>
    <t>SOC17 - 01</t>
  </si>
  <si>
    <t>SOC17 - 02</t>
  </si>
  <si>
    <t>SOC17 - 03</t>
  </si>
  <si>
    <t>SOC17 - 04</t>
  </si>
  <si>
    <t>SOC17 - 05</t>
  </si>
  <si>
    <t>SOC17 - 06</t>
  </si>
  <si>
    <t>SOC17 - 07</t>
  </si>
  <si>
    <t>SOC17 - 08</t>
  </si>
  <si>
    <t>SOC17 - 09</t>
  </si>
  <si>
    <t>SOC19 - 01</t>
  </si>
  <si>
    <t>SOC19 - 02</t>
  </si>
  <si>
    <t>SOC19 - 03</t>
  </si>
  <si>
    <t>SOC19 - 04</t>
  </si>
  <si>
    <t>SOC19 - 05</t>
  </si>
  <si>
    <t>SOC19 - 06</t>
  </si>
  <si>
    <t>SOC19 - 07</t>
  </si>
  <si>
    <t>SOC19 - 08</t>
  </si>
  <si>
    <t>SOC19 - 09</t>
  </si>
  <si>
    <t>SOC21 - 01</t>
  </si>
  <si>
    <t>SOC21 - 02</t>
  </si>
  <si>
    <t>SOC21 - 03</t>
  </si>
  <si>
    <t>SOC21 - 04</t>
  </si>
  <si>
    <t>SOC21 - 05</t>
  </si>
  <si>
    <t>SOC21 - 06</t>
  </si>
  <si>
    <t>SOC21 - 07</t>
  </si>
  <si>
    <t>SOC21 - 08</t>
  </si>
  <si>
    <t>SOC21 - 09</t>
  </si>
  <si>
    <t>SOC23 - 01</t>
  </si>
  <si>
    <t>SOC23 - 02</t>
  </si>
  <si>
    <t>SOC23 - 03</t>
  </si>
  <si>
    <t>SOC23 - 04</t>
  </si>
  <si>
    <t>SOC23 - 05</t>
  </si>
  <si>
    <t>SOC23 - 06</t>
  </si>
  <si>
    <t>SOC23 - 07</t>
  </si>
  <si>
    <t>SOC23 - 08</t>
  </si>
  <si>
    <t>SOC23 - 09</t>
  </si>
  <si>
    <t>SOC25 - 01</t>
  </si>
  <si>
    <t>SOC25 - 02</t>
  </si>
  <si>
    <t>SOC25 - 03</t>
  </si>
  <si>
    <t>SOC25 - 04</t>
  </si>
  <si>
    <t>SOC25 - 05</t>
  </si>
  <si>
    <t>SOC25 - 06</t>
  </si>
  <si>
    <t>SOC25 - 07</t>
  </si>
  <si>
    <t>SOC25 - 08</t>
  </si>
  <si>
    <t>SOC27 - 01</t>
  </si>
  <si>
    <t>SOC27 - 02</t>
  </si>
  <si>
    <t>SOC27 - 03</t>
  </si>
  <si>
    <t>SOC27 - 04</t>
  </si>
  <si>
    <t>SOC27 - 05</t>
  </si>
  <si>
    <t>SOC27 - 06</t>
  </si>
  <si>
    <t>SOC27 - 07</t>
  </si>
  <si>
    <t>SOC29 - 01</t>
  </si>
  <si>
    <t>SOC29 - 02</t>
  </si>
  <si>
    <t>SOC29 - 03</t>
  </si>
  <si>
    <t>SOC29 - 04</t>
  </si>
  <si>
    <t>SOC29 - 05</t>
  </si>
  <si>
    <t>SOC29 - 06</t>
  </si>
  <si>
    <t>SOC29 - 07</t>
  </si>
  <si>
    <t>SOC29 - 08</t>
  </si>
  <si>
    <t>SOC29 - 09</t>
  </si>
  <si>
    <t>SOC31 - 01</t>
  </si>
  <si>
    <t>SOC31 - 02</t>
  </si>
  <si>
    <t>SOC31 - 03</t>
  </si>
  <si>
    <t>SOC31 - 04</t>
  </si>
  <si>
    <t>SOC31 - 05</t>
  </si>
  <si>
    <t>SOC33C - 01</t>
  </si>
  <si>
    <t>SOC33C - 02</t>
  </si>
  <si>
    <t>SOC33C - 03</t>
  </si>
  <si>
    <t>SOC33C - 04</t>
  </si>
  <si>
    <t>SOC33C - 05</t>
  </si>
  <si>
    <t>SOC33C - 06</t>
  </si>
  <si>
    <t>SOC33L - 01</t>
  </si>
  <si>
    <t>SOC33L - 02</t>
  </si>
  <si>
    <t>SOC33L - 03</t>
  </si>
  <si>
    <t>SOC33L - 04</t>
  </si>
  <si>
    <t>SOC33L - 05</t>
  </si>
  <si>
    <t>SOC33L - 06</t>
  </si>
  <si>
    <t>SOC33L - 07</t>
  </si>
  <si>
    <t>SOC33L - 08</t>
  </si>
  <si>
    <t>SOC33L - 09</t>
  </si>
  <si>
    <t>SOC33P - 01</t>
  </si>
  <si>
    <t>SOC33P - 02</t>
  </si>
  <si>
    <t>SOC33P - 03</t>
  </si>
  <si>
    <t>SOC33P - 04</t>
  </si>
  <si>
    <t>SOC33P - 05</t>
  </si>
  <si>
    <t>SOC33P - 06</t>
  </si>
  <si>
    <t>SOC33P - 07</t>
  </si>
  <si>
    <t>SOC33P - 08</t>
  </si>
  <si>
    <t>SOC33P - 09</t>
  </si>
  <si>
    <t>SOC33P1 - 01</t>
  </si>
  <si>
    <t>SOC33P1 - 02</t>
  </si>
  <si>
    <t>SOC33P1 - 03</t>
  </si>
  <si>
    <t>SOC33P1 - 04</t>
  </si>
  <si>
    <t>SOC33P1 - 05</t>
  </si>
  <si>
    <t>SOC33P1 - 06</t>
  </si>
  <si>
    <t>SOC33P1 - 07</t>
  </si>
  <si>
    <t>SOC33P1 - 08</t>
  </si>
  <si>
    <t>SOC33P1 - 09</t>
  </si>
  <si>
    <t>SOC33P2 - 01</t>
  </si>
  <si>
    <t>SOC33P2 - 02</t>
  </si>
  <si>
    <t>SOC33P2 - 03</t>
  </si>
  <si>
    <t>SOC33P2 - 04</t>
  </si>
  <si>
    <t>SOC33P2 - 05</t>
  </si>
  <si>
    <t>SOC33P2 - 06</t>
  </si>
  <si>
    <t>SOC33P2 - 07</t>
  </si>
  <si>
    <t>SOC33P2 - 08</t>
  </si>
  <si>
    <t>SOC33P2 - 09</t>
  </si>
  <si>
    <t>SOC35 - 01</t>
  </si>
  <si>
    <t>SOC35 - 02</t>
  </si>
  <si>
    <t>SOC35 - 03</t>
  </si>
  <si>
    <t>SOC35 - 04</t>
  </si>
  <si>
    <t>SOC35 - 05</t>
  </si>
  <si>
    <t>SOC35 - 06</t>
  </si>
  <si>
    <t>SOC37 - 01</t>
  </si>
  <si>
    <t>SOC37 - 02</t>
  </si>
  <si>
    <t>SOC37 - 03</t>
  </si>
  <si>
    <t>SOC37 - 04</t>
  </si>
  <si>
    <t>SOC37 - 05</t>
  </si>
  <si>
    <t>SOC37 - 06</t>
  </si>
  <si>
    <t>SOC37 - 07</t>
  </si>
  <si>
    <t>SOC39 - 01</t>
  </si>
  <si>
    <t>SOC39 - 02</t>
  </si>
  <si>
    <t>SOC39 - 03</t>
  </si>
  <si>
    <t>SOC39 - 04</t>
  </si>
  <si>
    <t>SOC39 - 05</t>
  </si>
  <si>
    <t>SOC39 - 06</t>
  </si>
  <si>
    <t>SOC41 - 01</t>
  </si>
  <si>
    <t>SOC41 - 02</t>
  </si>
  <si>
    <t>SOC41 - 03</t>
  </si>
  <si>
    <t>SOC41 - 04</t>
  </si>
  <si>
    <t>SOC41 - 05</t>
  </si>
  <si>
    <t>SOC41 - 06</t>
  </si>
  <si>
    <t>SOC41 - 07</t>
  </si>
  <si>
    <t>SOC41 - 08</t>
  </si>
  <si>
    <t>SOC43 - 01</t>
  </si>
  <si>
    <t>SOC43 - 02</t>
  </si>
  <si>
    <t>SOC43 - 03</t>
  </si>
  <si>
    <t>SOC43 - 04</t>
  </si>
  <si>
    <t>SOC43 - 05</t>
  </si>
  <si>
    <t>SOC43 - 06</t>
  </si>
  <si>
    <t>SOC43 - 07</t>
  </si>
  <si>
    <t>SOC43 - 08</t>
  </si>
  <si>
    <t>SOC45 - 01</t>
  </si>
  <si>
    <t>SOC45 - 02</t>
  </si>
  <si>
    <t>SOC45 - 03</t>
  </si>
  <si>
    <t>SOC45 - 04</t>
  </si>
  <si>
    <t>SOC45 - 05</t>
  </si>
  <si>
    <t>SOC45 - 06</t>
  </si>
  <si>
    <t>SOC47 - 01</t>
  </si>
  <si>
    <t>SOC47 - 02</t>
  </si>
  <si>
    <t>SOC47 - 03</t>
  </si>
  <si>
    <t>SOC47 - 04</t>
  </si>
  <si>
    <t>SOC47 - 05</t>
  </si>
  <si>
    <t>SOC47 - 06</t>
  </si>
  <si>
    <t>SOC47 - 07</t>
  </si>
  <si>
    <t>SOC47 - 08</t>
  </si>
  <si>
    <t>SOC47 - 09</t>
  </si>
  <si>
    <t>SOC49 - 01</t>
  </si>
  <si>
    <t>SOC49 - 02</t>
  </si>
  <si>
    <t>SOC49 - 03</t>
  </si>
  <si>
    <t>SOC49 - 04</t>
  </si>
  <si>
    <t>SOC49 - 05</t>
  </si>
  <si>
    <t>SOC49 - 06</t>
  </si>
  <si>
    <t>SOC49 - 07</t>
  </si>
  <si>
    <t>SOC49 - 08</t>
  </si>
  <si>
    <t>SOC51 - 01</t>
  </si>
  <si>
    <t>SOC51 - 02</t>
  </si>
  <si>
    <t>SOC51 - 03</t>
  </si>
  <si>
    <t>SOC51 - 04</t>
  </si>
  <si>
    <t>SOC51 - 05</t>
  </si>
  <si>
    <t>SOC51 - 06</t>
  </si>
  <si>
    <t>SOC53 - 01</t>
  </si>
  <si>
    <t>SOC53 - 02</t>
  </si>
  <si>
    <t>SOC53 - 03</t>
  </si>
  <si>
    <t>SOC53 - 04</t>
  </si>
  <si>
    <t>SOC53 - 05</t>
  </si>
  <si>
    <t>SOC53 - 06</t>
  </si>
  <si>
    <t>SOC53 - 07</t>
  </si>
  <si>
    <t>SOC53 - 08</t>
  </si>
  <si>
    <t>[26-XXXX.X]</t>
  </si>
  <si>
    <t>FY 2030</t>
  </si>
  <si>
    <t>11-1020 GENERAL-OPS MGRS-1</t>
  </si>
  <si>
    <t>11-1020 GENERAL-OPS MGRS-2</t>
  </si>
  <si>
    <t>11-1020 GENERAL-OPS MGRS-3</t>
  </si>
  <si>
    <t>11-1020 GENERAL-OPS MGRS-4</t>
  </si>
  <si>
    <t>11-1020 GENERAL-OPS MGRS-5</t>
  </si>
  <si>
    <t>11-1020 GENERAL-OPS MGRS-6</t>
  </si>
  <si>
    <t>11-1020 GENERAL-OPS MGRS-7</t>
  </si>
  <si>
    <t>11-2020 MKTG AND SALES MGRS-1</t>
  </si>
  <si>
    <t>11-2020 MKTG AND SALES MGRS-2</t>
  </si>
  <si>
    <t>11-2020 MKTG AND SALES MGRS-3</t>
  </si>
  <si>
    <t>11-2020 MKTG AND SALES MGRS-4</t>
  </si>
  <si>
    <t>11-2030 PUBL RELATIONS MGRS-1</t>
  </si>
  <si>
    <t>11-2030 PUBL RELATIONS MGRS-2</t>
  </si>
  <si>
    <t>11-2030 PUBL RELATIONS MGRS-3</t>
  </si>
  <si>
    <t>11-2030 PUBL RELATIONS MGRS-4</t>
  </si>
  <si>
    <t>11-2030 PUBL RELATIONS MGRS-5</t>
  </si>
  <si>
    <t>11-3010 ADMIN SVCS-FAC MGRS-1</t>
  </si>
  <si>
    <t>11-3010 ADMIN SVCS-FAC MGRS-2</t>
  </si>
  <si>
    <t>11-3010 ADMIN SVCS-FAC MGRS-3</t>
  </si>
  <si>
    <t>11-3010 ADMIN SVCS-FAC MGRS-4</t>
  </si>
  <si>
    <t>11-3010 ADMIN SVCS-FAC MGRS-5</t>
  </si>
  <si>
    <t>11-3010 ADMIN SVCS-FAC MGRS-6</t>
  </si>
  <si>
    <t>11-3020 COMP-INFO SYS MGRS-1</t>
  </si>
  <si>
    <t>11-3020 COMP-INFO SYS MGRS-2</t>
  </si>
  <si>
    <t>11-3020 COMP-INFO SYS MGRS-3</t>
  </si>
  <si>
    <t>11-3020 COMP-INFO SYS MGRS-4</t>
  </si>
  <si>
    <t>11-3020 COMP-INFO SYS MGRS-5</t>
  </si>
  <si>
    <t>11-3020 COMP-INFO SYS MGRS-6</t>
  </si>
  <si>
    <t>11-3030 FINANCIAL MGRS-1</t>
  </si>
  <si>
    <t>11-3030 FINANCIAL MGRS-2</t>
  </si>
  <si>
    <t>11-3030 FINANCIAL MGRS-3</t>
  </si>
  <si>
    <t>11-3030 FINANCIAL MGRS-4</t>
  </si>
  <si>
    <t>11-3030 FINANCIAL MGRS-5</t>
  </si>
  <si>
    <t>11-3060 PURCHASING MGRS-1</t>
  </si>
  <si>
    <t>11-3060 PURCHASING MGRS-2</t>
  </si>
  <si>
    <t>11-3070 DISTRIBUTION MGRS-1</t>
  </si>
  <si>
    <t>11-3070 DISTRIBUTION MGRS-2</t>
  </si>
  <si>
    <t>11-3070 DISTRIBUTION MGRS-3</t>
  </si>
  <si>
    <t>11-3070 DISTRIBUTION MGRS-4</t>
  </si>
  <si>
    <t>11-3110 COMPENSATION MGRS-1</t>
  </si>
  <si>
    <t>11-3110 COMPENSATION MGRS-2</t>
  </si>
  <si>
    <t>11-3120 HUMAN RES MGRS-1</t>
  </si>
  <si>
    <t>11-3120 HUMAN RES MGRS-2</t>
  </si>
  <si>
    <t>11-3120 HUMAN RES MGRS-3</t>
  </si>
  <si>
    <t>11-3120 HUMAN RES MGRS-4</t>
  </si>
  <si>
    <t>11-3120 HUMAN RES MGRS-5</t>
  </si>
  <si>
    <t>11-3120 HUMAN RES MGRS-6</t>
  </si>
  <si>
    <t>11-3130 TRNG AND DVLP MGRS-1</t>
  </si>
  <si>
    <t>11-3130 TRNG AND DVLP MGRS-2</t>
  </si>
  <si>
    <t>11-3130 TRNG AND DVLP MGRS-3</t>
  </si>
  <si>
    <t>11-3130 TRNG AND DVLP MGRS-4</t>
  </si>
  <si>
    <t>11-9030 EDUCATION ADMINS-1</t>
  </si>
  <si>
    <t>11-9030 EDUCATION ADMINS-2</t>
  </si>
  <si>
    <t>11-9030 EDUCATION ADMINS-3</t>
  </si>
  <si>
    <t>11-9030 EDUCATION ADMINS-4</t>
  </si>
  <si>
    <t>11-9030 EDUCATION ADMINS-5</t>
  </si>
  <si>
    <t>11-9040 ENGINEERING MGRS-1</t>
  </si>
  <si>
    <t>11-9040 ENGINEERING MGRS-2</t>
  </si>
  <si>
    <t>11-9040 ENGINEERING MGRS-3</t>
  </si>
  <si>
    <t>11-9040 ENGINEERING MGRS-4</t>
  </si>
  <si>
    <t>11-9040 ENGINEERING MGRS-5</t>
  </si>
  <si>
    <t>11-9040 ENGINEERING MGRS-6</t>
  </si>
  <si>
    <t>11-9040 ENGINEERING MGRS-7</t>
  </si>
  <si>
    <t>11-9050 FOOD SVC MGRS-1</t>
  </si>
  <si>
    <t>11-9070 RECREATION MGRS-1</t>
  </si>
  <si>
    <t>11-9070 RECREATION MGRS-2</t>
  </si>
  <si>
    <t>11-9070 RECREATION MGRS-3</t>
  </si>
  <si>
    <t>11-9110 MED-HLTH SVCS MGRS-1</t>
  </si>
  <si>
    <t>11-9110 MED-HLTH SVCS MGRS-2</t>
  </si>
  <si>
    <t>11-9110 MED-HLTH SVCS MGRS-3</t>
  </si>
  <si>
    <t>11-9110 MED-HLTH SVCS MGRS-4</t>
  </si>
  <si>
    <t>11-9110 MED-HLTH SVCS MGRS-5</t>
  </si>
  <si>
    <t>11-9110 MED-HLTH SVCS MGRS-6</t>
  </si>
  <si>
    <t>11-9110 MED-HLTH SVCS MGRS-7</t>
  </si>
  <si>
    <t>11-9120 NATRL SCIENCES MGRS-1</t>
  </si>
  <si>
    <t>11-9120 NATRL SCIENCES MGRS-2</t>
  </si>
  <si>
    <t>11-9120 NATRL SCIENCES MGRS-3</t>
  </si>
  <si>
    <t>11-9120 NATRL SCIENCES MGRS-4</t>
  </si>
  <si>
    <t>11-9120 NATRL SCIENCES MGRS-5</t>
  </si>
  <si>
    <t>11-9120 NATRL SCIENCES MGRS-6</t>
  </si>
  <si>
    <t>11-9140 PROPERTY MGRS-1</t>
  </si>
  <si>
    <t>11-9140 PROPERTY MGRS-2</t>
  </si>
  <si>
    <t>11-9140 PROPERTY MGRS-3</t>
  </si>
  <si>
    <t>11-9140 PROPERTY MGRS-4</t>
  </si>
  <si>
    <t>11-9140 PROPERTY MGRS-5</t>
  </si>
  <si>
    <t>11-9150 SOC-CMTY SVC MGRS-1</t>
  </si>
  <si>
    <t>11-9150 SOC-CMTY SVC MGRS-2</t>
  </si>
  <si>
    <t>11-9150 SOC-CMTY SVC MGRS-3</t>
  </si>
  <si>
    <t>11-9150 SOC-CMTY SVC MGRS-4</t>
  </si>
  <si>
    <t>11-9150 SOC-CMTY SVC MGRS-5</t>
  </si>
  <si>
    <t>11-9150 SOC-CMTY SVC MGRS-6</t>
  </si>
  <si>
    <t>11-9160 EMERGENCY MGMT DIRS-1</t>
  </si>
  <si>
    <t>11-9190 MISC MGRS-1</t>
  </si>
  <si>
    <t>11-9190 MISC MGRS-2</t>
  </si>
  <si>
    <t>11-9190 MISC MGRS-3</t>
  </si>
  <si>
    <t>11-9190 MISC MGRS-4</t>
  </si>
  <si>
    <t>11-9190 MISC MGRS-5</t>
  </si>
  <si>
    <t>11-9190 MISC MGRS-6</t>
  </si>
  <si>
    <t>11-9190 MISC MGRS-7</t>
  </si>
  <si>
    <t>11-9190 MISC MGRS-8</t>
  </si>
  <si>
    <t>13-1020 BUYERS-PURCH AGTS-1</t>
  </si>
  <si>
    <t>13-1020 BUYERS-PURCH AGTS-2</t>
  </si>
  <si>
    <t>13-1020 BUYERS-PURCH AGTS-3</t>
  </si>
  <si>
    <t>13-1020 BUYERS-PURCH AGTS-4</t>
  </si>
  <si>
    <t>13-1020 BUYERS-PURCH AGTS-5</t>
  </si>
  <si>
    <t>13-1030 CLAIMS ADJUST-INV-1</t>
  </si>
  <si>
    <t>13-1030 CLAIMS ADJUST-INV-2</t>
  </si>
  <si>
    <t>13-1030 CLAIMS ADJUST-INV-3</t>
  </si>
  <si>
    <t>13-1030 CLAIMS ADJUST-INV-4</t>
  </si>
  <si>
    <t>13-1040 COMPLIANCE OFFICERS-1</t>
  </si>
  <si>
    <t>13-1040 COMPLIANCE OFFICERS-2</t>
  </si>
  <si>
    <t>13-1040 COMPLIANCE OFFICERS-3</t>
  </si>
  <si>
    <t>13-1040 COMPLIANCE OFFICERS-4</t>
  </si>
  <si>
    <t>13-1040 COMPLIANCE OFFICERS-5</t>
  </si>
  <si>
    <t>13-1040 COMPLIANCE OFFICERS-6</t>
  </si>
  <si>
    <t>13-1040 COMPLIANCE OFFICERS-7</t>
  </si>
  <si>
    <t>13-1040 COMPLIANCE OFFICERS-8</t>
  </si>
  <si>
    <t>13-1040 COMPLIANCE OFFICERS-9</t>
  </si>
  <si>
    <t>13-1070 HUMAN RES WKRS-1</t>
  </si>
  <si>
    <t>13-1070 HUMAN RES WKRS-2</t>
  </si>
  <si>
    <t>13-1070 HUMAN RES WKRS-3</t>
  </si>
  <si>
    <t>13-1070 HUMAN RES WKRS-4</t>
  </si>
  <si>
    <t>13-1070 HUMAN RES WKRS-5</t>
  </si>
  <si>
    <t>13-1070 HUMAN RES WKRS-6</t>
  </si>
  <si>
    <t>13-1070 HUMAN RES WKRS-7</t>
  </si>
  <si>
    <t>13-1080 PROJECT MGMT SPECS-1</t>
  </si>
  <si>
    <t>13-1080 PROJECT MGMT SPECS-2</t>
  </si>
  <si>
    <t>13-1080 PROJECT MGMT SPECS-3</t>
  </si>
  <si>
    <t>13-1080 PROJECT MGMT SPECS-4</t>
  </si>
  <si>
    <t>13-1080 PROJECT MGMT SPECS-5</t>
  </si>
  <si>
    <t>13-1080 PROJECT MGMT SPECS-6</t>
  </si>
  <si>
    <t>13-1080 PROJECT MGMT SPECS-7</t>
  </si>
  <si>
    <t>13-1080 PROJECT MGMT SPECS-8</t>
  </si>
  <si>
    <t>13-1080 PROJECT MGMT SPECS-9</t>
  </si>
  <si>
    <t>13-1110 MANAGEMENT ANALYSTS-1</t>
  </si>
  <si>
    <t>13-1110 MANAGEMENT ANALYSTS-2</t>
  </si>
  <si>
    <t>13-1110 MANAGEMENT ANALYSTS-3</t>
  </si>
  <si>
    <t>13-1110 MANAGEMENT ANALYSTS-4</t>
  </si>
  <si>
    <t>13-1110 MANAGEMENT ANALYSTS-5</t>
  </si>
  <si>
    <t>13-1110 MANAGEMENT ANALYSTS-6</t>
  </si>
  <si>
    <t>13-1110 MANAGEMENT ANALYSTS-7</t>
  </si>
  <si>
    <t>13-1140 JOB ANALYSIS SPECS-1</t>
  </si>
  <si>
    <t>13-1140 JOB ANALYSIS SPECS-2</t>
  </si>
  <si>
    <t>13-1140 JOB ANALYSIS SPECS-3</t>
  </si>
  <si>
    <t>13-1140 JOB ANALYSIS SPECS-4</t>
  </si>
  <si>
    <t>13-1150 TRNG AND DVLP SPECS-1</t>
  </si>
  <si>
    <t>13-1150 TRNG AND DVLP SPECS-2</t>
  </si>
  <si>
    <t>13-1150 TRNG AND DVLP SPECS-3</t>
  </si>
  <si>
    <t>13-1150 TRNG AND DVLP SPECS-4</t>
  </si>
  <si>
    <t>13-1150 TRNG AND DVLP SPECS-5</t>
  </si>
  <si>
    <t>13-1150 TRNG AND DVLP SPECS-6</t>
  </si>
  <si>
    <t>13-1150 TRNG AND DVLP SPECS-7</t>
  </si>
  <si>
    <t>13-1160 MKTG SPECS-1</t>
  </si>
  <si>
    <t>13-1160 MKTG SPECS-2</t>
  </si>
  <si>
    <t>13-1160 MKTG SPECS-3</t>
  </si>
  <si>
    <t>13-1160 MKTG SPECS-4</t>
  </si>
  <si>
    <t>13-1160 MKTG SPECS-5</t>
  </si>
  <si>
    <t>13-1160 MKTG SPECS-6</t>
  </si>
  <si>
    <t>13-1190 MISC BUS OPS SPECS-1</t>
  </si>
  <si>
    <t>13-1190 MISC BUS OPS SPECS-2</t>
  </si>
  <si>
    <t>13-1190 MISC BUS OPS SPECS-3</t>
  </si>
  <si>
    <t>13-1190 MISC BUS OPS SPECS-4</t>
  </si>
  <si>
    <t>13-1190 MISC BUS OPS SPECS-5</t>
  </si>
  <si>
    <t>13-1190 MISC BUS OPS SPECS-6</t>
  </si>
  <si>
    <t>13-1190 MISC BUS OPS SPECS-7</t>
  </si>
  <si>
    <t>13-1190 MISC BUS OPS SPECS-8</t>
  </si>
  <si>
    <t>13-2010 ACCTS-AUDITORS-1</t>
  </si>
  <si>
    <t>13-2010 ACCTS-AUDITORS-2</t>
  </si>
  <si>
    <t>13-2010 ACCTS-AUDITORS-3</t>
  </si>
  <si>
    <t>13-2010 ACCTS-AUDITORS-4</t>
  </si>
  <si>
    <t>13-2010 ACCTS-AUDITORS-5</t>
  </si>
  <si>
    <t>13-2010 ACCTS-AUDITORS-6</t>
  </si>
  <si>
    <t>13-2010 ACCTS-AUDITORS-7</t>
  </si>
  <si>
    <t>13-2010 ACCTS-AUDITORS-8</t>
  </si>
  <si>
    <t>13-2010 ACCTS-AUDITORS-9</t>
  </si>
  <si>
    <t>13-2020 PROPERTY APPRAISERS-1</t>
  </si>
  <si>
    <t>13-2020 PROPERTY APPRAISERS-2</t>
  </si>
  <si>
    <t>13-2020 PROPERTY APPRAISERS-3</t>
  </si>
  <si>
    <t>13-2020 PROPERTY APPRAISERS-4</t>
  </si>
  <si>
    <t>13-2020 PROPERTY APPRAISERS-5</t>
  </si>
  <si>
    <t>13-2020 PROPERTY APPRAISERS-6</t>
  </si>
  <si>
    <t>13-2020 PROPERTY APPRAISERS-7</t>
  </si>
  <si>
    <t>13-2030 BUDGET ANALYSTS-1</t>
  </si>
  <si>
    <t>13-2030 BUDGET ANALYSTS-2</t>
  </si>
  <si>
    <t>13-2030 BUDGET ANALYSTS-3</t>
  </si>
  <si>
    <t>13-2030 BUDGET ANALYSTS-4</t>
  </si>
  <si>
    <t>13-2030 BUDGET ANALYSTS-5</t>
  </si>
  <si>
    <t>13-2030 BUDGET ANALYSTS-6</t>
  </si>
  <si>
    <t>13-2060 FINANCIAL EXAMINERS-1</t>
  </si>
  <si>
    <t>13-2060 FINANCIAL EXAMINERS-2</t>
  </si>
  <si>
    <t>13-2060 FINANCIAL EXAMINERS-3</t>
  </si>
  <si>
    <t>13-2060 FINANCIAL EXAMINERS-4</t>
  </si>
  <si>
    <t>13-2060 FINANCIAL EXAMINERS-5</t>
  </si>
  <si>
    <t>13-2060 FINANCIAL EXAMINERS-6</t>
  </si>
  <si>
    <t>13-2080 TAX EXAMINERS-1</t>
  </si>
  <si>
    <t>13-2080 TAX EXAMINERS-2</t>
  </si>
  <si>
    <t>13-2080 TAX EXAMINERS-3</t>
  </si>
  <si>
    <t>13-2080 TAX EXAMINERS-4</t>
  </si>
  <si>
    <t>13-2080 TAX EXAMINERS-5</t>
  </si>
  <si>
    <t>13-2080 TAX EXAMINERS-6</t>
  </si>
  <si>
    <t>13-2090 MISC FINAN SPECS-1</t>
  </si>
  <si>
    <t>13-2090 MISC FINAN SPECS-2</t>
  </si>
  <si>
    <t>13-2090 MISC FINAN SPECS-3</t>
  </si>
  <si>
    <t>13-2090 MISC FINAN SPECS-4</t>
  </si>
  <si>
    <t>13-2090 MISC FINAN SPECS-5</t>
  </si>
  <si>
    <t>13-2090 MISC FINAN SPECS-6</t>
  </si>
  <si>
    <t>13-2090 MISC FINAN SPECS-7</t>
  </si>
  <si>
    <t>13-2090 MISC FINAN SPECS-8</t>
  </si>
  <si>
    <t>13-2090 MISC FINAN SPECS-9</t>
  </si>
  <si>
    <t>15-1210 COMP-INFO ANALYSTS-1</t>
  </si>
  <si>
    <t>15-1210 COMP-INFO ANALYSTS-2</t>
  </si>
  <si>
    <t>15-1210 COMP-INFO ANALYSTS-3</t>
  </si>
  <si>
    <t>15-1210 COMP-INFO ANALYSTS-4</t>
  </si>
  <si>
    <t>15-1210 COMP-INFO ANALYSTS-5</t>
  </si>
  <si>
    <t>15-1210 COMP-INFO ANALYSTS-6</t>
  </si>
  <si>
    <t>15-1230 COMPUTER SUPP SPECS-1</t>
  </si>
  <si>
    <t>15-1230 COMPUTER SUPP SPECS-2</t>
  </si>
  <si>
    <t>15-1230 COMPUTER SUPP SPECS-3</t>
  </si>
  <si>
    <t>15-1230 COMPUTER SUPP SPECS-4</t>
  </si>
  <si>
    <t>15-1230 COMPUTER SUPP SPECS-5</t>
  </si>
  <si>
    <t>15-1230 COMPUTER SUPP SPECS-6</t>
  </si>
  <si>
    <t>15-1230 COMPUTER SUPP SPECS-7</t>
  </si>
  <si>
    <t>15-1230 COMPUTER SUPP SPECS-8</t>
  </si>
  <si>
    <t>15-1230 COMPUTER SUPP SPECS-9</t>
  </si>
  <si>
    <t>15-1240 DB-NTWRK ADMINS-1</t>
  </si>
  <si>
    <t>15-1240 DB-NTWRK ADMINS-2</t>
  </si>
  <si>
    <t>15-1240 DB-NTWRK ADMINS-3</t>
  </si>
  <si>
    <t>15-1240 DB-NTWRK ADMINS-4</t>
  </si>
  <si>
    <t>15-1250 DVLPRS AND PRGMRS-1</t>
  </si>
  <si>
    <t>15-1250 DVLPRS AND PRGMRS-2</t>
  </si>
  <si>
    <t>15-1250 DVLPRS AND PRGMRS-3</t>
  </si>
  <si>
    <t>15-1250 DVLPRS AND PRGMRS-4</t>
  </si>
  <si>
    <t>15-1250 DVLPRS AND PRGMRS-5</t>
  </si>
  <si>
    <t>15-1290 MISC COMPUTER OCC-1</t>
  </si>
  <si>
    <t>15-1290 MISC COMPUTER OCC-2</t>
  </si>
  <si>
    <t>15-1290 MISC COMPUTER OCC-3</t>
  </si>
  <si>
    <t>15-1290 MISC COMPUTER OCC-4</t>
  </si>
  <si>
    <t>15-1290 MISC COMPUTER OCC-5</t>
  </si>
  <si>
    <t>15-1290 MISC COMPUTER OCC-6</t>
  </si>
  <si>
    <t>15-1290 MISC COMPUTER OCC-7</t>
  </si>
  <si>
    <t>15-2030 OPS RSRCH ANALYSTS-1</t>
  </si>
  <si>
    <t>15-2030 OPS RSRCH ANALYSTS-2</t>
  </si>
  <si>
    <t>15-2030 OPS RSRCH ANALYSTS-3</t>
  </si>
  <si>
    <t>15-2030 OPS RSRCH ANALYSTS-4</t>
  </si>
  <si>
    <t>15-2030 OPS RSRCH ANALYSTS-5</t>
  </si>
  <si>
    <t>15-2040 STATISTICIANS-1</t>
  </si>
  <si>
    <t>15-2040 STATISTICIANS-2</t>
  </si>
  <si>
    <t>15-2050 DATA SCIENTISTS-1</t>
  </si>
  <si>
    <t>15-2050 DATA SCIENTISTS-2</t>
  </si>
  <si>
    <t>15-2050 DATA SCIENTISTS-3</t>
  </si>
  <si>
    <t>15-2050 DATA SCIENTISTS-4</t>
  </si>
  <si>
    <t>15-2050 DATA SCIENTISTS-5</t>
  </si>
  <si>
    <t>17-1010 ARCHITECTS-1</t>
  </si>
  <si>
    <t>17-1010 ARCHITECTS-2</t>
  </si>
  <si>
    <t>17-1010 ARCHITECTS-3</t>
  </si>
  <si>
    <t>17-1010 ARCHITECTS-4</t>
  </si>
  <si>
    <t>17-1020 SURVYRS-CARTOGRPHRS-1</t>
  </si>
  <si>
    <t>17-1020 SURVYRS-CARTOGRPHRS-2</t>
  </si>
  <si>
    <t>17-1020 SURVYRS-CARTOGRPHRS-3</t>
  </si>
  <si>
    <t>17-1020 SURVYRS-CARTOGRPHRS-4</t>
  </si>
  <si>
    <t>17-1020 SURVYRS-CARTOGRPHRS-5</t>
  </si>
  <si>
    <t>17-2050 CIVIL ENGINEERS-1</t>
  </si>
  <si>
    <t>17-2050 CIVIL ENGINEERS-2</t>
  </si>
  <si>
    <t>17-2050 CIVIL ENGINEERS-3</t>
  </si>
  <si>
    <t>17-2050 CIVIL ENGINEERS-4</t>
  </si>
  <si>
    <t>17-2050 CIVIL ENGINEERS-5</t>
  </si>
  <si>
    <t>17-2050 CIVIL ENGINEERS-6</t>
  </si>
  <si>
    <t>17-2080 ENV ENGINEERS-1</t>
  </si>
  <si>
    <t>17-2080 ENV ENGINEERS-2</t>
  </si>
  <si>
    <t>17-2080 ENV ENGINEERS-3</t>
  </si>
  <si>
    <t>17-2080 ENV ENGINEERS-4</t>
  </si>
  <si>
    <t>17-2080 ENV ENGINEERS-5</t>
  </si>
  <si>
    <t>17-2080 ENV ENGINEERS-6</t>
  </si>
  <si>
    <t>17-3020 ENGINEERING TECHS-1</t>
  </si>
  <si>
    <t>17-3020 ENGINEERING TECHS-2</t>
  </si>
  <si>
    <t>17-3020 ENGINEERING TECHS-3</t>
  </si>
  <si>
    <t>17-3020 ENGINEERING TECHS-4</t>
  </si>
  <si>
    <t>17-3020 ENGINEERING TECHS-5</t>
  </si>
  <si>
    <t>17-3020 ENGINEERING TECHS-6</t>
  </si>
  <si>
    <t>17-3020 ENGINEERING TECHS-7</t>
  </si>
  <si>
    <t>17-3020 ENGINEERING TECHS-8</t>
  </si>
  <si>
    <t>17-3030 SURVEYING TECHS-1</t>
  </si>
  <si>
    <t>17-3030 SURVEYING TECHS-2</t>
  </si>
  <si>
    <t>17-3030 SURVEYING TECHS-3</t>
  </si>
  <si>
    <t>17-3030 SURVEYING TECHS-4</t>
  </si>
  <si>
    <t>19-1020 BIOL SCIENTISTS-1</t>
  </si>
  <si>
    <t>19-1020 BIOL SCIENTISTS-2</t>
  </si>
  <si>
    <t>19-1020 BIOL SCIENTISTS-3</t>
  </si>
  <si>
    <t>19-1020 BIOL SCIENTISTS-4</t>
  </si>
  <si>
    <t>19-1020 BIOL SCIENTISTS-5</t>
  </si>
  <si>
    <t>19-1020 BIOL SCIENTISTS-6</t>
  </si>
  <si>
    <t>19-1020 BIOL SCIENTISTS-7</t>
  </si>
  <si>
    <t>19-1030 FORESTERS-1</t>
  </si>
  <si>
    <t>19-1030 FORESTERS-2</t>
  </si>
  <si>
    <t>19-1030 FORESTERS-3</t>
  </si>
  <si>
    <t>19-1030 FORESTERS-4</t>
  </si>
  <si>
    <t>19-1030 FORESTERS-5</t>
  </si>
  <si>
    <t>19-1030 FORESTERS-6</t>
  </si>
  <si>
    <t>19-1030 FORESTERS-7</t>
  </si>
  <si>
    <t>19-1030 FORESTERS-8</t>
  </si>
  <si>
    <t>19-1030 FORESTERS-9</t>
  </si>
  <si>
    <t>19-1040 MEDICAL SCIENTISTS-1</t>
  </si>
  <si>
    <t>19-1040 MEDICAL SCIENTISTS-2</t>
  </si>
  <si>
    <t>19-1040 MEDICAL SCIENTISTS-3</t>
  </si>
  <si>
    <t>19-1040 MEDICAL SCIENTISTS-4</t>
  </si>
  <si>
    <t>19-2030 CHEMISTS-1</t>
  </si>
  <si>
    <t>19-2030 CHEMISTS-2</t>
  </si>
  <si>
    <t>19-2030 CHEMISTS-3</t>
  </si>
  <si>
    <t>19-2030 CHEMISTS-4</t>
  </si>
  <si>
    <t>19-2030 CHEMISTS-5</t>
  </si>
  <si>
    <t>19-2030 CHEMISTS-6</t>
  </si>
  <si>
    <t>19-2030 CHEMISTS-7</t>
  </si>
  <si>
    <t>19-2040 ENV SCIENTISTS-1</t>
  </si>
  <si>
    <t>19-2040 ENV SCIENTISTS-2</t>
  </si>
  <si>
    <t>19-2040 ENV SCIENTISTS-3</t>
  </si>
  <si>
    <t>19-2040 ENV SCIENTISTS-4</t>
  </si>
  <si>
    <t>19-2040 ENV SCIENTISTS-5</t>
  </si>
  <si>
    <t>19-2040 ENV SCIENTISTS-6</t>
  </si>
  <si>
    <t>19-2040 ENV SCIENTISTS-7</t>
  </si>
  <si>
    <t>19-3010 ECONOMISTS-1</t>
  </si>
  <si>
    <t>19-3010 ECONOMISTS-2</t>
  </si>
  <si>
    <t>19-3010 ECONOMISTS-3</t>
  </si>
  <si>
    <t>19-3010 ECONOMISTS-4</t>
  </si>
  <si>
    <t>19-3050 REGIONAL PLANNERS-1</t>
  </si>
  <si>
    <t>19-3050 REGIONAL PLANNERS-2</t>
  </si>
  <si>
    <t>19-3050 REGIONAL PLANNERS-3</t>
  </si>
  <si>
    <t>19-3050 REGIONAL PLANNERS-4</t>
  </si>
  <si>
    <t>19-3050 REGIONAL PLANNERS-5</t>
  </si>
  <si>
    <t>19-3090 MISC SOC SCIENTISTS-1</t>
  </si>
  <si>
    <t>19-3090 MISC SOC SCIENTISTS-2</t>
  </si>
  <si>
    <t>19-3090 MISC SOC SCIENTISTS-3</t>
  </si>
  <si>
    <t>19-4010 AGRI TECHS-1</t>
  </si>
  <si>
    <t>19-4010 AGRI TECHS-2</t>
  </si>
  <si>
    <t>19-4020 BIOLOGICAL TECHS-1</t>
  </si>
  <si>
    <t>19-4020 BIOLOGICAL TECHS-2</t>
  </si>
  <si>
    <t>19-4020 BIOLOGICAL TECHS-3</t>
  </si>
  <si>
    <t>19-4020 BIOLOGICAL TECHS-4</t>
  </si>
  <si>
    <t>19-4030 CHEMICAL TECHS-1</t>
  </si>
  <si>
    <t>19-4030 CHEMICAL TECHS-2</t>
  </si>
  <si>
    <t>19-4030 CHEMICAL TECHS-3</t>
  </si>
  <si>
    <t>19-4030 CHEMICAL TECHS-4</t>
  </si>
  <si>
    <t>19-4040 ENV SCIENCE TECHS-1</t>
  </si>
  <si>
    <t>19-4040 ENV SCIENCE TECHS-2</t>
  </si>
  <si>
    <t>19-4040 ENV SCIENCE TECHS-3</t>
  </si>
  <si>
    <t>19-4040 ENV SCIENCE TECHS-4</t>
  </si>
  <si>
    <t>19-4040 ENV SCIENCE TECHS-5</t>
  </si>
  <si>
    <t>19-4040 ENV SCIENCE TECHS-6</t>
  </si>
  <si>
    <t>19-4070 FOREST-CONS TECHS-1</t>
  </si>
  <si>
    <t>19-4070 FOREST-CONS TECHS-2</t>
  </si>
  <si>
    <t>19-4070 FOREST-CONS TECHS-3</t>
  </si>
  <si>
    <t>19-4090 MISC LFE-PHY-SOC SC-1</t>
  </si>
  <si>
    <t>19-4090 MISC LFE-PHY-SOC SC-2</t>
  </si>
  <si>
    <t>19-4090 MISC LFE-PHY-SOC SC-3</t>
  </si>
  <si>
    <t>19-4090 MISC LFE-PHY-SOC SC-4</t>
  </si>
  <si>
    <t>19-4090 MISC LFE-PHY-SOC SC-5</t>
  </si>
  <si>
    <t>19-4090 MISC LFE-PHY-SOC SC-6</t>
  </si>
  <si>
    <t>19-4090 MISC LFE-PHY-SOC SC-7</t>
  </si>
  <si>
    <t>19-5010 OCC HLTH-SFTY SPECS-1</t>
  </si>
  <si>
    <t>19-5010 OCC HLTH-SFTY SPECS-2</t>
  </si>
  <si>
    <t>19-5010 OCC HLTH-SFTY SPECS-3</t>
  </si>
  <si>
    <t>19-5010 OCC HLTH-SFTY SPECS-4</t>
  </si>
  <si>
    <t>19-5010 OCC HLTH-SFTY SPECS-5</t>
  </si>
  <si>
    <t>19-5010 OCC HLTH-SFTY SPECS-6</t>
  </si>
  <si>
    <t>21-1010 COUNSELORS-1</t>
  </si>
  <si>
    <t>21-1010 COUNSELORS-2</t>
  </si>
  <si>
    <t>21-1010 COUNSELORS-3</t>
  </si>
  <si>
    <t>21-1010 COUNSELORS-4</t>
  </si>
  <si>
    <t>21-1010 COUNSELORS-5</t>
  </si>
  <si>
    <t>21-1010 COUNSELORS-6</t>
  </si>
  <si>
    <t>21-1020 SOCIAL WKRS-1</t>
  </si>
  <si>
    <t>21-1020 SOCIAL WKRS-2</t>
  </si>
  <si>
    <t>21-1020 SOCIAL WKRS-3</t>
  </si>
  <si>
    <t>21-1020 SOCIAL WKRS-4</t>
  </si>
  <si>
    <t>21-1020 SOCIAL WKRS-5</t>
  </si>
  <si>
    <t>21-1020 SOCIAL WKRS-6</t>
  </si>
  <si>
    <t>21-1020 SOCIAL WKRS-7</t>
  </si>
  <si>
    <t>21-1090 MISC SOC SVC SPECS-1</t>
  </si>
  <si>
    <t>21-1090 MISC SOC SVC SPECS-2</t>
  </si>
  <si>
    <t>21-1090 MISC SOC SVC SPECS-3</t>
  </si>
  <si>
    <t>21-1090 MISC SOC SVC SPECS-4</t>
  </si>
  <si>
    <t>21-1090 MISC SOC SVC SPECS-5</t>
  </si>
  <si>
    <t>21-1090 MISC SOC SVC SPECS-6</t>
  </si>
  <si>
    <t>21-1090 MISC SOC SVC SPECS-7</t>
  </si>
  <si>
    <t>21-2010 CLERGY-1</t>
  </si>
  <si>
    <t>21-2010 CLERGY-2</t>
  </si>
  <si>
    <t>23-1010 LAWYERS-1</t>
  </si>
  <si>
    <t>23-1010 LAWYERS-2</t>
  </si>
  <si>
    <t>23-1010 LAWYERS-3</t>
  </si>
  <si>
    <t>23-1010 LAWYERS-4</t>
  </si>
  <si>
    <t>23-1010 LAWYERS-5</t>
  </si>
  <si>
    <t>23-1020 ADMIN LAW JUDGES-1</t>
  </si>
  <si>
    <t>23-1020 ADMIN LAW JUDGES-2</t>
  </si>
  <si>
    <t>23-1020 ADMIN LAW JUDGES-3</t>
  </si>
  <si>
    <t>23-1020 ADMIN LAW JUDGES-4</t>
  </si>
  <si>
    <t>23-1020 ADMIN LAW JUDGES-5</t>
  </si>
  <si>
    <t>23-1020 ADMIN LAW JUDGES-6</t>
  </si>
  <si>
    <t>23-1020 ADMIN LAW JUDGES-7</t>
  </si>
  <si>
    <t>23-2010 PARALGLS-LGL ASSTS-1</t>
  </si>
  <si>
    <t>23-2010 PARALGLS-LGL ASSTS-2</t>
  </si>
  <si>
    <t>23-2010 PARALGLS-LGL ASSTS-3</t>
  </si>
  <si>
    <t>23-2010 PARALGLS-LGL ASSTS-4</t>
  </si>
  <si>
    <t>23-2010 PARALGLS-LGL ASSTS-5</t>
  </si>
  <si>
    <t>23-2010 PARALGLS-LGL ASSTS-6</t>
  </si>
  <si>
    <t>23-2010 PARALGLS-LGL ASSTS-7</t>
  </si>
  <si>
    <t>23-2090 MISC LGL SUPP WKRS-1</t>
  </si>
  <si>
    <t>23-2090 MISC LGL SUPP WKRS-2</t>
  </si>
  <si>
    <t>25-1190 MISC POSTSEC TCHRS-1</t>
  </si>
  <si>
    <t>25-1190 MISC POSTSEC TCHRS-2</t>
  </si>
  <si>
    <t>25-1190 MISC POSTSEC TCHRS-3</t>
  </si>
  <si>
    <t>25-1190 MISC POSTSEC TCHRS-4</t>
  </si>
  <si>
    <t>25-2030 SEC SCHOOL TEACHERS-1</t>
  </si>
  <si>
    <t>25-2030 SEC SCHOOL TEACHERS-2</t>
  </si>
  <si>
    <t>25-2030 SEC SCHOOL TEACHERS-3</t>
  </si>
  <si>
    <t>25-2030 SEC SCHOOL TEACHERS-4</t>
  </si>
  <si>
    <t>25-4010 ARCHIVISTS-CURATORS-1</t>
  </si>
  <si>
    <t>25-4010 ARCHIVISTS-CURATORS-2</t>
  </si>
  <si>
    <t>25-4010 ARCHIVISTS-CURATORS-3</t>
  </si>
  <si>
    <t>25-4010 ARCHIVISTS-CURATORS-4</t>
  </si>
  <si>
    <t>25-4020 LIBRARIANS-1</t>
  </si>
  <si>
    <t>25-4020 LIBRARIANS-2</t>
  </si>
  <si>
    <t>25-4020 LIBRARIANS-3</t>
  </si>
  <si>
    <t>25-4020 LIBRARIANS-4</t>
  </si>
  <si>
    <t>25-4030 LIBRARY TECHS-1</t>
  </si>
  <si>
    <t>25-4030 LIBRARY TECHS-2</t>
  </si>
  <si>
    <t>25-4030 LIBRARY TECHS-3</t>
  </si>
  <si>
    <t>25-4030 LIBRARY TECHS-4</t>
  </si>
  <si>
    <t>25-9030 INSTR COORDINATORS-1</t>
  </si>
  <si>
    <t>25-9030 INSTR COORDINATORS-2</t>
  </si>
  <si>
    <t>25-9030 INSTR COORDINATORS-3</t>
  </si>
  <si>
    <t>25-9030 INSTR COORDINATORS-4</t>
  </si>
  <si>
    <t>25-9030 INSTR COORDINATORS-5</t>
  </si>
  <si>
    <t>27-1020 DESIGNERS-1</t>
  </si>
  <si>
    <t>27-1020 DESIGNERS-2</t>
  </si>
  <si>
    <t>27-1020 DESIGNERS-3</t>
  </si>
  <si>
    <t>27-3030 PUB RELATIONS SPECS-1</t>
  </si>
  <si>
    <t>27-3030 PUB RELATIONS SPECS-2</t>
  </si>
  <si>
    <t>27-3030 PUB RELATIONS SPECS-3</t>
  </si>
  <si>
    <t>27-3030 PUB RELATIONS SPECS-4</t>
  </si>
  <si>
    <t>27-3030 PUB RELATIONS SPECS-5</t>
  </si>
  <si>
    <t>27-3030 PUB RELATIONS SPECS-6</t>
  </si>
  <si>
    <t>27-3030 PUB RELATIONS SPECS-7</t>
  </si>
  <si>
    <t>27-4030 VIDEO OPRS-EDITORS-1</t>
  </si>
  <si>
    <t>27-4030 VIDEO OPRS-EDITORS-2</t>
  </si>
  <si>
    <t>29-1030 DIETITIANS-1</t>
  </si>
  <si>
    <t>29-1030 DIETITIANS-2</t>
  </si>
  <si>
    <t>29-1030 DIETITIANS-3</t>
  </si>
  <si>
    <t>29-1030 DIETITIANS-4</t>
  </si>
  <si>
    <t>29-1050 PHARMACISTS-1</t>
  </si>
  <si>
    <t>29-1050 PHARMACISTS-2</t>
  </si>
  <si>
    <t>29-1050 PHARMACISTS-3</t>
  </si>
  <si>
    <t>29-1070 PHYSICIAN ASSTS-1</t>
  </si>
  <si>
    <t>29-1120 THERAPISTS-1</t>
  </si>
  <si>
    <t>29-1120 THERAPISTS-2</t>
  </si>
  <si>
    <t>29-1120 THERAPISTS-3</t>
  </si>
  <si>
    <t>29-1120 THERAPISTS-4</t>
  </si>
  <si>
    <t>29-1120 THERAPISTS-5</t>
  </si>
  <si>
    <t>29-1120 THERAPISTS-6</t>
  </si>
  <si>
    <t>29-1120 THERAPISTS-7</t>
  </si>
  <si>
    <t>29-1120 THERAPISTS-8</t>
  </si>
  <si>
    <t>29-1120 THERAPISTS-9</t>
  </si>
  <si>
    <t>29-1140 REGISTERED NURSES-1</t>
  </si>
  <si>
    <t>29-1140 REGISTERED NURSES-2</t>
  </si>
  <si>
    <t>29-1140 REGISTERED NURSES-3</t>
  </si>
  <si>
    <t>29-1140 REGISTERED NURSES-4</t>
  </si>
  <si>
    <t>29-1140 REGISTERED NURSES-5</t>
  </si>
  <si>
    <t>29-1140 REGISTERED NURSES-6</t>
  </si>
  <si>
    <t>29-1140 REGISTERED NURSES-7</t>
  </si>
  <si>
    <t>29-1170 NURSE PRACTS-1</t>
  </si>
  <si>
    <t>29-1290 MISC HLTHCRE PRACTS-1</t>
  </si>
  <si>
    <t>29-1290 MISC HLTHCRE PRACTS-2</t>
  </si>
  <si>
    <t>29-1290 MISC HLTHCRE PRACTS-3</t>
  </si>
  <si>
    <t>29-1290 MISC HLTHCRE PRACTS-4</t>
  </si>
  <si>
    <t>29-2050 HLTH PRACT TECHS-1</t>
  </si>
  <si>
    <t>29-2050 HLTH PRACT TECHS-2</t>
  </si>
  <si>
    <t>29-2060 LIC PRACT NURSES-1</t>
  </si>
  <si>
    <t>29-2060 LIC PRACT NURSES-2</t>
  </si>
  <si>
    <t>29-2070 MED RECORDS SPECS-1</t>
  </si>
  <si>
    <t>29-2070 MED RECORDS SPECS-2</t>
  </si>
  <si>
    <t>29-2070 MED RECORDS SPECS-3</t>
  </si>
  <si>
    <t>29-2070 MED RECORDS SPECS-4</t>
  </si>
  <si>
    <t>29-2070 MED RECORDS SPECS-5</t>
  </si>
  <si>
    <t>31-1130 NURSING ASSTS-1</t>
  </si>
  <si>
    <t>31-1130 NURSING ASSTS-2</t>
  </si>
  <si>
    <t>31-1130 NURSING ASSTS-3</t>
  </si>
  <si>
    <t>31-2010 OCC THERAPY ASSTS-1</t>
  </si>
  <si>
    <t>31-9090 MISC HLTHCARE SUPP-1</t>
  </si>
  <si>
    <t>31-9090 MISC HLTHCARE SUPP-2</t>
  </si>
  <si>
    <t>31-9090 MISC HLTHCARE SUPP-3</t>
  </si>
  <si>
    <t>31-9090 MISC HLTHCARE SUPP-4</t>
  </si>
  <si>
    <t>31-9090 MISC HLTHCARE SUPP-5</t>
  </si>
  <si>
    <t>35-1010 SUPS FOOD PREP WKRS-1</t>
  </si>
  <si>
    <t>35-1010 SUPS FOOD PREP WKRS-2</t>
  </si>
  <si>
    <t>35-1010 SUPS FOOD PREP WKRS-3</t>
  </si>
  <si>
    <t>35-2010 COOKS-1</t>
  </si>
  <si>
    <t>35-2010 COOKS-2</t>
  </si>
  <si>
    <t>35-2010 COOKS-3</t>
  </si>
  <si>
    <t>35-2010 COOKS-4</t>
  </si>
  <si>
    <t>35-3040 FOOD SERVERS-1</t>
  </si>
  <si>
    <t>37-1010 SUPS BLD-GNDS MAINT-1</t>
  </si>
  <si>
    <t>37-1010 SUPS BLD-GNDS MAINT-2</t>
  </si>
  <si>
    <t>37-1010 SUPS BLD-GNDS MAINT-3</t>
  </si>
  <si>
    <t>37-1010 SUPS BLD-GNDS MAINT-4</t>
  </si>
  <si>
    <t>37-1010 SUPS BLD-GNDS MAINT-5</t>
  </si>
  <si>
    <t>37-1010 SUPS BLD-GNDS MAINT-6</t>
  </si>
  <si>
    <t>37-2010 BLDG CLEANING WKRS-1</t>
  </si>
  <si>
    <t>37-2010 BLDG CLEANING WKRS-2</t>
  </si>
  <si>
    <t>37-3010 GRNDS MAINT WKRS-1</t>
  </si>
  <si>
    <t>37-3010 GRNDS MAINT WKRS-2</t>
  </si>
  <si>
    <t>37-3010 GRNDS MAINT WKRS-3</t>
  </si>
  <si>
    <t>39-1010 SUPS OF RECR WKRS-1</t>
  </si>
  <si>
    <t>39-1010 SUPS OF RECR WKRS-2</t>
  </si>
  <si>
    <t>39-1010 SUPS OF RECR WKRS-3</t>
  </si>
  <si>
    <t>39-1010 SUPS OF RECR WKRS-4</t>
  </si>
  <si>
    <t>39-1010 SUPS OF RECR WKRS-5</t>
  </si>
  <si>
    <t>39-3090 RECR ATTNDNTS-1</t>
  </si>
  <si>
    <t>39-3090 RECR ATTNDNTS-2</t>
  </si>
  <si>
    <t>39-3090 RECR ATTNDNTS-3</t>
  </si>
  <si>
    <t>39-5010 COSMETOLOGISTS-1</t>
  </si>
  <si>
    <t>39-9030 RECREATION WKRS-1</t>
  </si>
  <si>
    <t>39-9030 RECREATION WKRS-2</t>
  </si>
  <si>
    <t>39-9030 RECREATION WKRS-3</t>
  </si>
  <si>
    <t>41-1010 SUPS OF SALES WKRS-1</t>
  </si>
  <si>
    <t>41-1010 SUPS OF SALES WKRS-2</t>
  </si>
  <si>
    <t>41-1010 SUPS OF SALES WKRS-3</t>
  </si>
  <si>
    <t>41-1010 SUPS OF SALES WKRS-4</t>
  </si>
  <si>
    <t>41-1010 SUPS OF SALES WKRS-5</t>
  </si>
  <si>
    <t>41-1010 SUPS OF SALES WKRS-6</t>
  </si>
  <si>
    <t>41-2010 CASHIERS-1</t>
  </si>
  <si>
    <t>41-2010 CASHIERS-2</t>
  </si>
  <si>
    <t>41-2010 CASHIERS-3</t>
  </si>
  <si>
    <t>41-2030 RETAIL SALESPERSONS-1</t>
  </si>
  <si>
    <t>41-2030 RETAIL SALESPERSONS-2</t>
  </si>
  <si>
    <t>41-2030 RETAIL SALESPERSONS-3</t>
  </si>
  <si>
    <t>41-9020  REAL ESTATE AGTS-1</t>
  </si>
  <si>
    <t>41-9020  REAL ESTATE AGTS-2</t>
  </si>
  <si>
    <t>41-9020  REAL ESTATE AGTS-3</t>
  </si>
  <si>
    <t>41-9090 MISC SALES WKRS-1</t>
  </si>
  <si>
    <t>41-9090 MISC SALES WKRS-2</t>
  </si>
  <si>
    <t>41-9090 MISC SALES WKRS-3</t>
  </si>
  <si>
    <t>43-1010 SUPS OFC-ADMIN SUPP-1</t>
  </si>
  <si>
    <t>43-1010 SUPS OFC-ADMIN SUPP-2</t>
  </si>
  <si>
    <t>43-1010 SUPS OFC-ADMIN SUPP-3</t>
  </si>
  <si>
    <t>43-1010 SUPS OFC-ADMIN SUPP-4</t>
  </si>
  <si>
    <t>43-1010 SUPS OFC-ADMIN SUPP-5</t>
  </si>
  <si>
    <t>43-1010 SUPS OFC-ADMIN SUPP-6</t>
  </si>
  <si>
    <t>43-2010 SWITCHBOARD OPRS-1</t>
  </si>
  <si>
    <t>43-2010 SWITCHBOARD OPRS-2</t>
  </si>
  <si>
    <t>43-3010 ACCOUNT COLLECTORS-1</t>
  </si>
  <si>
    <t>43-3010 ACCOUNT COLLECTORS-2</t>
  </si>
  <si>
    <t>43-3010 ACCOUNT COLLECTORS-3</t>
  </si>
  <si>
    <t>43-3010 ACCOUNT COLLECTORS-4</t>
  </si>
  <si>
    <t>43-3010 ACCOUNT COLLECTORS-5</t>
  </si>
  <si>
    <t>43-3010 ACCOUNT COLLECTORS-6</t>
  </si>
  <si>
    <t>43-3030 ACCTNG-AUDIT CLERKS-1</t>
  </si>
  <si>
    <t>43-3030 ACCTNG-AUDIT CLERKS-2</t>
  </si>
  <si>
    <t>43-3030 ACCTNG-AUDIT CLERKS-3</t>
  </si>
  <si>
    <t>43-3030 ACCTNG-AUDIT CLERKS-4</t>
  </si>
  <si>
    <t>43-3030 ACCTNG-AUDIT CLERKS-5</t>
  </si>
  <si>
    <t>43-3050 PAYROLL CLERKS-1</t>
  </si>
  <si>
    <t>43-3050 PAYROLL CLERKS-2</t>
  </si>
  <si>
    <t>43-3060 PROCUREMENT CLERKS-1</t>
  </si>
  <si>
    <t>43-3060 PROCUREMENT CLERKS-2</t>
  </si>
  <si>
    <t>43-3060 PROCUREMENT CLERKS-3</t>
  </si>
  <si>
    <t>43-3060 PROCUREMENT CLERKS-4</t>
  </si>
  <si>
    <t>43-3090 MISC FINAN CLERKS-1</t>
  </si>
  <si>
    <t>43-3090 MISC FINAN CLERKS-2</t>
  </si>
  <si>
    <t>43-3090 MISC FINAN CLERKS-3</t>
  </si>
  <si>
    <t>43-4020 CORRESP CLERKS-1</t>
  </si>
  <si>
    <t>43-4020 CORRESP CLERKS-2</t>
  </si>
  <si>
    <t>43-4020 CORRESP CLERKS-3</t>
  </si>
  <si>
    <t>43-4020 CORRESP CLERKS-4</t>
  </si>
  <si>
    <t>43-4020 CORRESP CLERKS-5</t>
  </si>
  <si>
    <t>43-4030 LICENSE CLERKS-1</t>
  </si>
  <si>
    <t>43-4030 LICENSE CLERKS-2</t>
  </si>
  <si>
    <t>43-4030 LICENSE CLERKS-3</t>
  </si>
  <si>
    <t>43-4030 LICENSE CLERKS-4</t>
  </si>
  <si>
    <t>43-4030 LICENSE CLERKS-5</t>
  </si>
  <si>
    <t>43-4050 CUSTOMER SVC REPS-1</t>
  </si>
  <si>
    <t>43-4050 CUSTOMER SVC REPS-2</t>
  </si>
  <si>
    <t>43-4050 CUSTOMER SVC REPS-3</t>
  </si>
  <si>
    <t>43-4050 CUSTOMER SVC REPS-4</t>
  </si>
  <si>
    <t>43-4050 CUSTOMER SVC REPS-5</t>
  </si>
  <si>
    <t>43-4060 ELIG INTERVIEWERS-1</t>
  </si>
  <si>
    <t>43-4060 ELIG INTERVIEWERS-2</t>
  </si>
  <si>
    <t>43-4060 ELIG INTERVIEWERS-3</t>
  </si>
  <si>
    <t>43-4060 ELIG INTERVIEWERS-4</t>
  </si>
  <si>
    <t>43-4060 ELIG INTERVIEWERS-5</t>
  </si>
  <si>
    <t>43-4070 FILE CLERKS-1</t>
  </si>
  <si>
    <t>43-4070 FILE CLERKS-2</t>
  </si>
  <si>
    <t>43-4120 LIBRARY ASSTS-1</t>
  </si>
  <si>
    <t>43-4120 LIBRARY ASSTS-2</t>
  </si>
  <si>
    <t>43-4120 LIBRARY ASSTS-3</t>
  </si>
  <si>
    <t>43-4120 LIBRARY ASSTS-4</t>
  </si>
  <si>
    <t>43-4160 HUMAN RES ASSTS-1</t>
  </si>
  <si>
    <t>43-4160 HUMAN RES ASSTS-2</t>
  </si>
  <si>
    <t>43-4160 HUMAN RES ASSTS-3</t>
  </si>
  <si>
    <t>43-4160 HUMAN RES ASSTS-4</t>
  </si>
  <si>
    <t>43-4170 RECEPTIONISTS-1</t>
  </si>
  <si>
    <t>43-4170 RECEPTIONISTS-2</t>
  </si>
  <si>
    <t>43-4170 RECEPTIONISTS-3</t>
  </si>
  <si>
    <t>43-4190 MISC RECORDS CLERKS-1</t>
  </si>
  <si>
    <t>43-4190 MISC RECORDS CLERKS-2</t>
  </si>
  <si>
    <t>43-4190 MISC RECORDS CLERKS-3</t>
  </si>
  <si>
    <t>43-5030 DISPATCHERS-1</t>
  </si>
  <si>
    <t>43-5030 DISPATCHERS-2</t>
  </si>
  <si>
    <t>43-5030 DISPATCHERS-3</t>
  </si>
  <si>
    <t>43-5030 DISPATCHERS-4</t>
  </si>
  <si>
    <t>43-5030 DISPATCHERS-5</t>
  </si>
  <si>
    <t>43-5070 INVENTORY CLERKS-1</t>
  </si>
  <si>
    <t>43-5070 INVENTORY CLERKS-2</t>
  </si>
  <si>
    <t>43-5070 INVENTORY CLERKS-3</t>
  </si>
  <si>
    <t>43-5070 INVENTORY CLERKS-4</t>
  </si>
  <si>
    <t>43-6010 ADMIN ASSTS-1</t>
  </si>
  <si>
    <t>43-6010 ADMIN ASSTS-2</t>
  </si>
  <si>
    <t>43-6010 ADMIN ASSTS-3</t>
  </si>
  <si>
    <t>43-6010 ADMIN ASSTS-4</t>
  </si>
  <si>
    <t>43-6010 ADMIN ASSTS-5</t>
  </si>
  <si>
    <t>43-6010 ADMIN ASSTS-6</t>
  </si>
  <si>
    <t>43-9020 DATA ENTRY WKRS-1</t>
  </si>
  <si>
    <t>43-9020 DATA ENTRY WKRS-2</t>
  </si>
  <si>
    <t>43-9040 INS CLMS PROC CLRKS-1</t>
  </si>
  <si>
    <t>43-9040 INS CLMS PROC CLRKS-2</t>
  </si>
  <si>
    <t>43-9040 INS CLMS PROC CLRKS-3</t>
  </si>
  <si>
    <t>43-9050 MAIL CLERKS-1</t>
  </si>
  <si>
    <t>43-9050 MAIL CLERKS-2</t>
  </si>
  <si>
    <t>43-9050 MAIL CLERKS-3</t>
  </si>
  <si>
    <t>43-9050 MAIL CLERKS-4</t>
  </si>
  <si>
    <t>43-9060 OFC CLERKS GENERAL-1</t>
  </si>
  <si>
    <t>43-9060 OFC CLERKS GENERAL-2</t>
  </si>
  <si>
    <t>43-9060 OFC CLERKS GENERAL-3</t>
  </si>
  <si>
    <t>43-9060 OFC CLERKS GENERAL-4</t>
  </si>
  <si>
    <t>43-9060 OFC CLERKS GENERAL-5</t>
  </si>
  <si>
    <t>43-9060 OFC CLERKS GENERAL-6</t>
  </si>
  <si>
    <t>43-9070 OFFICE MACHINE OPRS-1</t>
  </si>
  <si>
    <t>43-9070 OFFICE MACHINE OPRS-2</t>
  </si>
  <si>
    <t>43-9070 OFFICE MACHINE OPRS-3</t>
  </si>
  <si>
    <t>43-9110 STATISTICAL ASSTS-1</t>
  </si>
  <si>
    <t>43-9110 STATISTICAL ASSTS-2</t>
  </si>
  <si>
    <t>43-9110 STATISTICAL ASSTS-3</t>
  </si>
  <si>
    <t>43-9110 STATISTICAL ASSTS-4</t>
  </si>
  <si>
    <t>43-9110 STATISTICAL ASSTS-5</t>
  </si>
  <si>
    <t>45-1010 SUPS OF AGRI WKRS-1</t>
  </si>
  <si>
    <t>45-1010 SUPS OF AGRI WKRS-2</t>
  </si>
  <si>
    <t>45-2010 AGRI INSPECTORS-1</t>
  </si>
  <si>
    <t>45-2010 AGRI INSPECTORS-2</t>
  </si>
  <si>
    <t>45-2010 AGRI INSPECTORS-3</t>
  </si>
  <si>
    <t>45-2090 MISC AGRI WKRS-1</t>
  </si>
  <si>
    <t>45-2090 MISC AGRI WKRS-2</t>
  </si>
  <si>
    <t>45-2090 MISC AGRI WKRS-3</t>
  </si>
  <si>
    <t>45-2090 MISC AGRI WKRS-4</t>
  </si>
  <si>
    <t>45-4010 FOREST-CONSERV WKRS-1</t>
  </si>
  <si>
    <t>45-4010 FOREST-CONSERV WKRS-2</t>
  </si>
  <si>
    <t>45-4010 FOREST-CONSERV WKRS-3</t>
  </si>
  <si>
    <t>45-4010 FOREST-CONSERV WKRS-4</t>
  </si>
  <si>
    <t>45-4010 FOREST-CONSERV WKRS-5</t>
  </si>
  <si>
    <t>45-4010 FOREST-CONSERV WKRS-6</t>
  </si>
  <si>
    <t>47-1010 SUPS CONSTRUCT WKRS-1</t>
  </si>
  <si>
    <t>47-1010 SUPS CONSTRUCT WKRS-2</t>
  </si>
  <si>
    <t>47-1010 SUPS CONSTRUCT WKRS-3</t>
  </si>
  <si>
    <t>47-1010 SUPS CONSTRUCT WKRS-4</t>
  </si>
  <si>
    <t>47-1010 SUPS CONSTRUCT WKRS-5</t>
  </si>
  <si>
    <t>47-1010 SUPS CONSTRUCT WKRS-6</t>
  </si>
  <si>
    <t>47-1010 SUPS CONSTRUCT WKRS-7</t>
  </si>
  <si>
    <t>47-2010 BOILERMAKERS-1</t>
  </si>
  <si>
    <t>47-2030 CARPENTERS-1</t>
  </si>
  <si>
    <t>47-2030 CARPENTERS-2</t>
  </si>
  <si>
    <t>47-2030 CARPENTERS-3</t>
  </si>
  <si>
    <t>47-2030 CARPENTERS-4</t>
  </si>
  <si>
    <t>47-2070 CONSTRUCT EQP OPRS-1</t>
  </si>
  <si>
    <t>47-2070 CONSTRUCT EQP OPRS-2</t>
  </si>
  <si>
    <t>47-2070 CONSTRUCT EQP OPRS-3</t>
  </si>
  <si>
    <t>47-2070 CONSTRUCT EQP OPRS-4</t>
  </si>
  <si>
    <t>47-2110 ELECTRICIANS-1</t>
  </si>
  <si>
    <t>47-2110 ELECTRICIANS-2</t>
  </si>
  <si>
    <t>47-2140 PAINTERS-1</t>
  </si>
  <si>
    <t>47-2150 PLUMBERS-1</t>
  </si>
  <si>
    <t>47-4010 BLDG INSPECTORS-1</t>
  </si>
  <si>
    <t>47-4010 BLDG INSPECTORS-2</t>
  </si>
  <si>
    <t>47-4010 BLDG INSPECTORS-3</t>
  </si>
  <si>
    <t>47-4010 BLDG INSPECTORS-4</t>
  </si>
  <si>
    <t>47-4050 HIGHWAY MAINT WKRS-1</t>
  </si>
  <si>
    <t>47-4050 HIGHWAY MAINT WKRS-2</t>
  </si>
  <si>
    <t>47-4050 HIGHWAY MAINT WKRS-3</t>
  </si>
  <si>
    <t>47-4050 HIGHWAY MAINT WKRS-4</t>
  </si>
  <si>
    <t>49-1010 SUPS INSTL-RPR WKRS-1</t>
  </si>
  <si>
    <t>49-1010 SUPS INSTL-RPR WKRS-2</t>
  </si>
  <si>
    <t>49-1010 SUPS INSTL-RPR WKRS-3</t>
  </si>
  <si>
    <t>49-1010 SUPS INSTL-RPR WKRS-4</t>
  </si>
  <si>
    <t>49-1010 SUPS INSTL-RPR WKRS-5</t>
  </si>
  <si>
    <t>49-1010 SUPS INSTL-RPR WKRS-6</t>
  </si>
  <si>
    <t>49-2020 TELECOMMS REPAIRERS-1</t>
  </si>
  <si>
    <t>49-2020 TELECOMMS REPAIRERS-2</t>
  </si>
  <si>
    <t>49-2020 TELECOMMS REPAIRERS-3</t>
  </si>
  <si>
    <t>49-2020 TELECOMMS REPAIRERS-4</t>
  </si>
  <si>
    <t>49-2020 TELECOMMS REPAIRERS-5</t>
  </si>
  <si>
    <t>49-2020 TELECOMMS REPAIRERS-6</t>
  </si>
  <si>
    <t>49-2090 MISC ELEC REPAIRERS-1</t>
  </si>
  <si>
    <t>49-2090 MISC ELEC REPAIRERS-2</t>
  </si>
  <si>
    <t>49-2090 MISC ELEC REPAIRERS-3</t>
  </si>
  <si>
    <t>49-3020 AUTOMOTIVE TECHS-1</t>
  </si>
  <si>
    <t>49-3020 AUTOMOTIVE TECHS-2</t>
  </si>
  <si>
    <t>49-3020 AUTOMOTIVE TECHS-3</t>
  </si>
  <si>
    <t>49-3020 AUTOMOTIVE TECHS-4</t>
  </si>
  <si>
    <t>49-3030 BUS AND TRUCK MECHS-1</t>
  </si>
  <si>
    <t>49-9070 GENERAL RPR WKRS-1</t>
  </si>
  <si>
    <t>49-9070 GENERAL RPR WKRS-2</t>
  </si>
  <si>
    <t>49-9070 GENERAL RPR WKRS-3</t>
  </si>
  <si>
    <t>49-9070 GENERAL RPR WKRS-4</t>
  </si>
  <si>
    <t>49-9070 GENERAL RPR WKRS-5</t>
  </si>
  <si>
    <t>49-9070 GENERAL RPR WKRS-6</t>
  </si>
  <si>
    <t>49-9090 MISC INSTL-RPR OCC-1</t>
  </si>
  <si>
    <t>49-9090 MISC INSTL-RPR OCC-2</t>
  </si>
  <si>
    <t>49-9090 MISC INSTL-RPR OCC-3</t>
  </si>
  <si>
    <t>51-1010 SUPS OF PROD WKRS-1</t>
  </si>
  <si>
    <t>51-1010 SUPS OF PROD WKRS-2</t>
  </si>
  <si>
    <t>51-1010 SUPS OF PROD WKRS-3</t>
  </si>
  <si>
    <t>51-1010 SUPS OF PROD WKRS-4</t>
  </si>
  <si>
    <t>51-1010 SUPS OF PROD WKRS-5</t>
  </si>
  <si>
    <t>51-4040 MACHINISTS-1</t>
  </si>
  <si>
    <t>51-5110 PRINTING WKRS-1</t>
  </si>
  <si>
    <t>51-5110 PRINTING WKRS-2</t>
  </si>
  <si>
    <t>51-5110 PRINTING WKRS-3</t>
  </si>
  <si>
    <t>51-5110 PRINTING WKRS-4</t>
  </si>
  <si>
    <t>51-6010 LAUNDRY WKRS-1</t>
  </si>
  <si>
    <t>51-6050 TAILORS AND SEWERS-1</t>
  </si>
  <si>
    <t>51-8030 TREATMENT PLNT OPRS-1</t>
  </si>
  <si>
    <t>51-8030 TREATMENT PLNT OPRS-2</t>
  </si>
  <si>
    <t>53-1040 SUPS OF TRANSP WKRS-1</t>
  </si>
  <si>
    <t>53-1040 SUPS OF TRANSP WKRS-2</t>
  </si>
  <si>
    <t>53-1040 SUPS OF TRANSP WKRS-3</t>
  </si>
  <si>
    <t>53-2010 PILOTS-1</t>
  </si>
  <si>
    <t>53-2010 PILOTS-2</t>
  </si>
  <si>
    <t>53-3030 DELIVERY DRIVERS-1</t>
  </si>
  <si>
    <t>53-3050 PASS VEH DRIVERS-1</t>
  </si>
  <si>
    <t>53-6010 BRDG AND LOCK TNDRS-1</t>
  </si>
  <si>
    <t>53-6010 BRDG AND LOCK TNDRS-2</t>
  </si>
  <si>
    <t>53-6010 BRDG AND LOCK TNDRS-3</t>
  </si>
  <si>
    <t>53-6050 TRANSP INSPECTORS-1</t>
  </si>
  <si>
    <t>53-6050 TRANSP INSPECTORS-2</t>
  </si>
  <si>
    <t>53-7020 CRANE OPRS-1</t>
  </si>
  <si>
    <t>53-7060 LABORERS-1</t>
  </si>
  <si>
    <t>53-7060 LABORERS-2</t>
  </si>
  <si>
    <t>53-7060 LABORERS-3</t>
  </si>
  <si>
    <t>33-1011 SUPS CORR OFFICERS-C1</t>
  </si>
  <si>
    <t>33-1011 SUPS CORR OFFICERS-C2</t>
  </si>
  <si>
    <t>33-1011 SUPS CORR OFFICERS-C3</t>
  </si>
  <si>
    <t>33-1011 SUPS CORR OFFICERS-C4</t>
  </si>
  <si>
    <t>33-1012 SUPS DETECTIVES-C1</t>
  </si>
  <si>
    <t>33-1012 SUPS DETECTIVES-C2</t>
  </si>
  <si>
    <t>33-1099 SUPS PROT SVC OTH-C</t>
  </si>
  <si>
    <t>33-3010 CORR OFFICERS-C1</t>
  </si>
  <si>
    <t>33-3010 CORR OFFICERS-C2</t>
  </si>
  <si>
    <t>33-3020 DETECTIVES-C1</t>
  </si>
  <si>
    <t>33-3020 DETECTIVES-C2</t>
  </si>
  <si>
    <t>33-9099 PROT SVC WKRS OTH-C1</t>
  </si>
  <si>
    <t>33-9099 PROT SVC WKRS OTH-C2</t>
  </si>
  <si>
    <t>33-1091 SUPS SECURITY WKRS-L1</t>
  </si>
  <si>
    <t>33-2010 FIREFIGHTERS-L1</t>
  </si>
  <si>
    <t>33-2010 FIREFIGHTERS-L2</t>
  </si>
  <si>
    <t>33-2020 FIRE INSPECTORS-L1</t>
  </si>
  <si>
    <t>33-2020 FIRE INSPECTORS-L2</t>
  </si>
  <si>
    <t>33-2020 FIRE INSPECTORS-L3</t>
  </si>
  <si>
    <t>33-2020 FIRE INSPECTORS-L4</t>
  </si>
  <si>
    <t>33-3040 PARKING ENF WKRS-L1</t>
  </si>
  <si>
    <t>33-3040 PARKING ENF WKRS-L2</t>
  </si>
  <si>
    <t>33-3040 PARKING ENF WKRS-L3</t>
  </si>
  <si>
    <t>33-9030 SEC GDS-GMBLG INV-L1</t>
  </si>
  <si>
    <t>33-9030 SEC GDS-GMBLG INV-L2</t>
  </si>
  <si>
    <t>33-9030 SEC GDS-GMBLG INV-L3</t>
  </si>
  <si>
    <t>33-9030 SEC GDS-GMBLG INV-L4</t>
  </si>
  <si>
    <t>33-9030 SEC GDS-GMBLG INV-L5</t>
  </si>
  <si>
    <t>33-9030 SEC GDS-GMBLG INV-L6</t>
  </si>
  <si>
    <t>33-9030 SEC GDS-GMBLG INV-L7</t>
  </si>
  <si>
    <t>33-9092 RECR PROT SVC WKRS-L1</t>
  </si>
  <si>
    <t>33-9092 RECR PROT SVC WKRS-L2</t>
  </si>
  <si>
    <t>33-9092 RECR PROT SVC WKRS-L3</t>
  </si>
  <si>
    <t>33-9092 RECR PROT SVC WKRS-L4</t>
  </si>
  <si>
    <t>33-9092 RECR PROT SVC WKRS-L5</t>
  </si>
  <si>
    <t>33-1012 SUPS OF POLICE-P1</t>
  </si>
  <si>
    <t>33-1012 SUPS OF POLICE-P2</t>
  </si>
  <si>
    <t>33-1012 SUPS OF POLICE-P3</t>
  </si>
  <si>
    <t>33-1012 SUPS OF POLICE-P4</t>
  </si>
  <si>
    <t>33-1012 SUPS OF POLICE-P5</t>
  </si>
  <si>
    <t>33-1012 SUPS OF POLICE-P6</t>
  </si>
  <si>
    <t>33-1012 SUPS OF POLICE-P7</t>
  </si>
  <si>
    <t>33-1020 SUPS RANGERS-P1</t>
  </si>
  <si>
    <t>33-1020 SUPS RANGERS-P2</t>
  </si>
  <si>
    <t>33-1020 SUPS RANGERS-P3</t>
  </si>
  <si>
    <t>33-1020 SUPS RANGERS-P4</t>
  </si>
  <si>
    <t>33-1020 SUPS RANGERS-P5</t>
  </si>
  <si>
    <t>33-1020 SUPS RANGERS-P6</t>
  </si>
  <si>
    <t>33-1020 SUPS RANGERS-P7</t>
  </si>
  <si>
    <t>33-3020 DETECTIVES-P1</t>
  </si>
  <si>
    <t>33-3020 DETECTIVES-P2</t>
  </si>
  <si>
    <t>33-3020 DETECTIVES-P3</t>
  </si>
  <si>
    <t>33-3030 FISH GAME WRDNS-P1</t>
  </si>
  <si>
    <t>33-3030 FISH GAME WRDNS-P2</t>
  </si>
  <si>
    <t>33-3030 FISH GAME WRDNS-P3</t>
  </si>
  <si>
    <t>33-3030 FISH GAME WRDNS-P4</t>
  </si>
  <si>
    <t>33-3050 POLICE OFFICERS-P1</t>
  </si>
  <si>
    <t>33-3050 POLICE OFFICERS-P2</t>
  </si>
  <si>
    <t>33-3050 POLICE OFFICERS-P3</t>
  </si>
  <si>
    <t>33-3050 POLICE OFFICERS-P4</t>
  </si>
  <si>
    <t>33-3050 POLICE OFFICERS-P5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</si>
</sst>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5" formatCode="&quot;$&quot;#,##0_);\(&quot;$&quot;#,##0\)"/>
    <numFmt numFmtId="44" formatCode="_(&quot;$&quot;* #,##0.00_);_(&quot;$&quot;* \(#,##0.00\);_(&quot;$&quot;* &quot;-&quot;??_);_(@_)"/>
    <numFmt numFmtId="43" formatCode="_(* #,##0.00_);_(* \(#,##0.00\);_(* &quot;-&quot;??_);_(@_)"/>
    <numFmt numFmtId="164" formatCode="mm/dd/yy;@"/>
    <numFmt numFmtId="165" formatCode="_(&quot;$&quot;* #,##0_);_(&quot;$&quot;* \(#,##0\);_(&quot;$&quot;* &quot;-&quot;??_);_(@_)"/>
    <numFmt numFmtId="166" formatCode="&quot;$&quot;#,##0.00"/>
    <numFmt numFmtId="167" formatCode="_(* #,##0_);_(* \(#,##0\);_(* &quot;-&quot;??_);_(@_)"/>
  </numFmts>
  <fonts count="25" x14ac:knownFonts="1">
    <font>
      <sz val="11"/>
      <color theme="1"/>
      <name val="Aptos Narrow"/>
      <family val="2"/>
      <scheme val="minor"/>
    </font>
    <font>
      <sz val="11"/>
      <color theme="1"/>
      <name val="Aptos Narrow"/>
      <family val="2"/>
      <scheme val="minor"/>
    </font>
    <font>
      <b/>
      <sz val="11"/>
      <color theme="1"/>
      <name val="Aptos Narrow"/>
      <family val="2"/>
      <scheme val="minor"/>
    </font>
    <font>
      <b/>
      <sz val="13"/>
      <name val="Times New Roman"/>
      <family val="1"/>
    </font>
    <font>
      <sz val="10"/>
      <name val="Times New Roman"/>
      <family val="1"/>
    </font>
    <font>
      <sz val="14"/>
      <name val="Times New Roman"/>
      <family val="1"/>
    </font>
    <font>
      <b/>
      <u/>
      <sz val="10"/>
      <name val="Times New Roman"/>
      <family val="1"/>
    </font>
    <font>
      <b/>
      <sz val="10"/>
      <name val="Times New Roman"/>
      <family val="1"/>
    </font>
    <font>
      <sz val="12"/>
      <name val="Times New Roman"/>
      <family val="1"/>
    </font>
    <font>
      <b/>
      <sz val="12"/>
      <name val="Times New Roman"/>
      <family val="1"/>
    </font>
    <font>
      <sz val="13"/>
      <name val="Times New Roman"/>
      <family val="1"/>
    </font>
    <font>
      <b/>
      <sz val="18"/>
      <name val="Times New Roman"/>
      <family val="1"/>
    </font>
    <font>
      <u/>
      <sz val="12"/>
      <name val="Times New Roman"/>
      <family val="1"/>
    </font>
    <font>
      <b/>
      <sz val="15"/>
      <name val="Times New Roman"/>
      <family val="1"/>
    </font>
    <font>
      <b/>
      <u/>
      <sz val="12"/>
      <name val="Times New Roman"/>
      <family val="1"/>
    </font>
    <font>
      <sz val="11"/>
      <color rgb="FF000000"/>
      <name val="Times New Roman"/>
      <family val="1"/>
    </font>
    <font>
      <b/>
      <sz val="16"/>
      <name val="Times New Roman"/>
      <family val="1"/>
    </font>
    <font>
      <sz val="8"/>
      <name val="Aptos Narrow"/>
      <family val="2"/>
      <scheme val="minor"/>
    </font>
    <font>
      <b/>
      <sz val="20"/>
      <name val="Times New Roman"/>
      <family val="1"/>
    </font>
    <font>
      <i/>
      <u/>
      <sz val="12"/>
      <name val="Times New Roman"/>
      <family val="1"/>
    </font>
    <font>
      <b/>
      <sz val="18"/>
      <color rgb="FF000000"/>
      <name val="Times New Roman"/>
      <family val="1"/>
    </font>
    <font>
      <b/>
      <sz val="18"/>
      <color theme="1"/>
      <name val="Times New Roman"/>
      <family val="1"/>
    </font>
    <font>
      <b/>
      <sz val="24"/>
      <name val="Times New Roman"/>
      <family val="1"/>
    </font>
    <font>
      <b/>
      <u/>
      <sz val="15"/>
      <name val="Times New Roman"/>
      <family val="1"/>
    </font>
    <font>
      <sz val="10"/>
      <color indexed="8"/>
      <name val="Arial"/>
      <family val="2"/>
    </font>
  </fonts>
  <fills count="6">
    <fill>
      <patternFill patternType="none"/>
    </fill>
    <fill>
      <patternFill patternType="gray125"/>
    </fill>
    <fill>
      <patternFill patternType="solid">
        <fgColor theme="0" tint="-0.14999847407452621"/>
        <bgColor indexed="64"/>
      </patternFill>
    </fill>
    <fill>
      <patternFill patternType="solid">
        <fgColor rgb="FFFFFF66"/>
        <bgColor indexed="64"/>
      </patternFill>
    </fill>
    <fill>
      <patternFill patternType="solid">
        <fgColor theme="0" tint="-4.9989318521683403E-2"/>
        <bgColor indexed="64"/>
      </patternFill>
    </fill>
    <fill>
      <patternFill patternType="solid">
        <fgColor rgb="FFFFFF00"/>
        <bgColor indexed="64"/>
      </patternFill>
    </fill>
  </fills>
  <borders count="4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ck">
        <color indexed="64"/>
      </top>
      <bottom style="thick">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ck">
        <color indexed="64"/>
      </top>
      <bottom style="thick">
        <color indexed="64"/>
      </bottom>
      <diagonal/>
    </border>
    <border>
      <left style="thin">
        <color indexed="64"/>
      </left>
      <right style="medium">
        <color indexed="64"/>
      </right>
      <top style="thick">
        <color indexed="64"/>
      </top>
      <bottom style="thick">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thin">
        <color indexed="64"/>
      </top>
      <bottom style="thick">
        <color indexed="64"/>
      </bottom>
      <diagonal/>
    </border>
    <border>
      <left/>
      <right/>
      <top style="thin">
        <color indexed="64"/>
      </top>
      <bottom style="thick">
        <color indexed="64"/>
      </bottom>
      <diagonal/>
    </border>
    <border>
      <left/>
      <right style="medium">
        <color indexed="64"/>
      </right>
      <top style="thin">
        <color indexed="64"/>
      </top>
      <bottom style="thick">
        <color indexed="64"/>
      </bottom>
      <diagonal/>
    </border>
    <border>
      <left/>
      <right style="medium">
        <color indexed="64"/>
      </right>
      <top style="thick">
        <color indexed="64"/>
      </top>
      <bottom style="thick">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4" fillId="0" borderId="0">
      <alignment vertical="top"/>
    </xf>
  </cellStyleXfs>
  <cellXfs count="193">
    <xf numFmtId="0" fontId="0" fillId="0" borderId="0" xfId="0"/>
    <xf numFmtId="0" fontId="4" fillId="0" borderId="0" xfId="0" applyFont="1" applyAlignment="1">
      <alignment vertical="center"/>
    </xf>
    <xf numFmtId="37" fontId="5" fillId="0" borderId="0" xfId="0" applyNumberFormat="1" applyFont="1" applyAlignment="1">
      <alignment horizontal="left" vertical="center"/>
    </xf>
    <xf numFmtId="0" fontId="6" fillId="0" borderId="0" xfId="0" applyFont="1" applyAlignment="1">
      <alignment horizontal="left" vertical="center"/>
    </xf>
    <xf numFmtId="37" fontId="5" fillId="0" borderId="0" xfId="0" applyNumberFormat="1" applyFont="1" applyAlignment="1">
      <alignment horizontal="center" vertical="center"/>
    </xf>
    <xf numFmtId="0" fontId="5" fillId="0" borderId="0" xfId="0" applyFont="1" applyAlignment="1">
      <alignment horizontal="right" vertical="center"/>
    </xf>
    <xf numFmtId="0" fontId="7" fillId="0" borderId="0" xfId="0" applyFont="1" applyAlignment="1">
      <alignment horizontal="center" vertical="center"/>
    </xf>
    <xf numFmtId="0" fontId="8" fillId="0" borderId="0" xfId="0" applyFont="1" applyAlignment="1">
      <alignment horizontal="left" vertical="center" wrapText="1"/>
    </xf>
    <xf numFmtId="0" fontId="4" fillId="0" borderId="0" xfId="0" applyFont="1" applyAlignment="1">
      <alignment horizontal="left" vertical="center"/>
    </xf>
    <xf numFmtId="0" fontId="8" fillId="0" borderId="0" xfId="0" applyFont="1" applyAlignment="1">
      <alignment horizontal="center" vertical="center" wrapText="1"/>
    </xf>
    <xf numFmtId="14" fontId="8" fillId="0" borderId="0" xfId="0" applyNumberFormat="1" applyFont="1" applyAlignment="1">
      <alignment vertical="center"/>
    </xf>
    <xf numFmtId="0" fontId="9" fillId="0" borderId="0" xfId="0" applyFont="1" applyAlignment="1">
      <alignment horizontal="center" vertical="center" wrapText="1"/>
    </xf>
    <xf numFmtId="164" fontId="8" fillId="0" borderId="0" xfId="0" applyNumberFormat="1" applyFont="1" applyAlignment="1" applyProtection="1">
      <alignment horizontal="center" vertical="center"/>
      <protection locked="0"/>
    </xf>
    <xf numFmtId="14" fontId="8" fillId="0" borderId="0" xfId="0" applyNumberFormat="1" applyFont="1" applyAlignment="1">
      <alignment horizontal="center" vertical="center"/>
    </xf>
    <xf numFmtId="0" fontId="8" fillId="0" borderId="0" xfId="0" applyFont="1" applyAlignment="1">
      <alignment horizontal="right" vertical="center"/>
    </xf>
    <xf numFmtId="0" fontId="8" fillId="0" borderId="0" xfId="0" applyFont="1" applyAlignment="1">
      <alignment vertical="center"/>
    </xf>
    <xf numFmtId="0" fontId="8" fillId="0" borderId="0" xfId="0" applyFont="1" applyAlignment="1">
      <alignment horizontal="center" vertical="center"/>
    </xf>
    <xf numFmtId="0" fontId="7" fillId="0" borderId="0" xfId="0" quotePrefix="1" applyFont="1" applyAlignment="1">
      <alignment horizontal="center" vertical="center"/>
    </xf>
    <xf numFmtId="14" fontId="8" fillId="0" borderId="11" xfId="0" applyNumberFormat="1" applyFont="1" applyBorder="1" applyAlignment="1">
      <alignment horizontal="center" vertical="center"/>
    </xf>
    <xf numFmtId="0" fontId="11" fillId="0" borderId="0" xfId="0" applyFont="1" applyAlignment="1">
      <alignment horizontal="left" vertical="center"/>
    </xf>
    <xf numFmtId="0" fontId="8" fillId="0" borderId="0" xfId="0" applyFont="1" applyAlignment="1">
      <alignment horizontal="left" vertical="center"/>
    </xf>
    <xf numFmtId="14" fontId="8" fillId="0" borderId="0" xfId="0" applyNumberFormat="1" applyFont="1" applyAlignment="1">
      <alignment horizontal="right" vertical="center"/>
    </xf>
    <xf numFmtId="0" fontId="9" fillId="0" borderId="12" xfId="0" applyFont="1" applyBorder="1" applyAlignment="1">
      <alignment horizontal="center" vertical="center"/>
    </xf>
    <xf numFmtId="14" fontId="8" fillId="0" borderId="0" xfId="2" applyNumberFormat="1" applyFont="1" applyFill="1" applyBorder="1" applyAlignment="1" applyProtection="1">
      <alignment horizontal="center" vertical="center"/>
    </xf>
    <xf numFmtId="44" fontId="8" fillId="0" borderId="0" xfId="2" applyFont="1" applyFill="1" applyBorder="1" applyAlignment="1" applyProtection="1">
      <alignment horizontal="center" vertical="center"/>
    </xf>
    <xf numFmtId="9" fontId="8" fillId="0" borderId="0" xfId="3" applyFont="1" applyFill="1" applyBorder="1" applyAlignment="1" applyProtection="1">
      <alignment horizontal="left" vertical="center"/>
      <protection hidden="1"/>
    </xf>
    <xf numFmtId="9" fontId="8" fillId="0" borderId="0" xfId="3" applyFont="1" applyFill="1" applyBorder="1" applyAlignment="1" applyProtection="1">
      <alignment horizontal="right" vertical="center"/>
      <protection hidden="1"/>
    </xf>
    <xf numFmtId="9" fontId="8" fillId="0" borderId="0" xfId="3" applyFont="1" applyFill="1" applyBorder="1" applyAlignment="1" applyProtection="1">
      <alignment horizontal="center" vertical="center"/>
      <protection hidden="1"/>
    </xf>
    <xf numFmtId="9" fontId="9" fillId="0" borderId="12" xfId="3" applyFont="1" applyFill="1" applyBorder="1" applyAlignment="1" applyProtection="1">
      <alignment horizontal="center" vertical="center"/>
      <protection hidden="1"/>
    </xf>
    <xf numFmtId="14" fontId="8" fillId="0" borderId="0" xfId="0" applyNumberFormat="1" applyFont="1" applyAlignment="1">
      <alignment horizontal="left" vertical="center"/>
    </xf>
    <xf numFmtId="165" fontId="8" fillId="0" borderId="0" xfId="2" applyNumberFormat="1" applyFont="1" applyFill="1" applyBorder="1" applyAlignment="1" applyProtection="1">
      <alignment horizontal="center" vertical="center"/>
    </xf>
    <xf numFmtId="5" fontId="8" fillId="0" borderId="0" xfId="0" applyNumberFormat="1" applyFont="1" applyAlignment="1" applyProtection="1">
      <alignment horizontal="right" vertical="center"/>
      <protection hidden="1"/>
    </xf>
    <xf numFmtId="5" fontId="8" fillId="0" borderId="0" xfId="0" applyNumberFormat="1" applyFont="1" applyAlignment="1" applyProtection="1">
      <alignment horizontal="left" vertical="center"/>
      <protection hidden="1"/>
    </xf>
    <xf numFmtId="10" fontId="8" fillId="0" borderId="0" xfId="3" applyNumberFormat="1" applyFont="1" applyFill="1" applyBorder="1" applyAlignment="1" applyProtection="1">
      <alignment horizontal="right" vertical="center"/>
    </xf>
    <xf numFmtId="5" fontId="8" fillId="0" borderId="12" xfId="0" applyNumberFormat="1" applyFont="1" applyBorder="1" applyAlignment="1" applyProtection="1">
      <alignment horizontal="left" vertical="center"/>
      <protection hidden="1"/>
    </xf>
    <xf numFmtId="0" fontId="7" fillId="0" borderId="0" xfId="0" applyFont="1" applyAlignment="1">
      <alignment vertical="center"/>
    </xf>
    <xf numFmtId="5" fontId="8" fillId="0" borderId="0" xfId="0" applyNumberFormat="1" applyFont="1" applyAlignment="1" applyProtection="1">
      <alignment vertical="center"/>
      <protection hidden="1"/>
    </xf>
    <xf numFmtId="165" fontId="8" fillId="0" borderId="13" xfId="2" applyNumberFormat="1" applyFont="1" applyFill="1" applyBorder="1" applyAlignment="1" applyProtection="1">
      <alignment horizontal="right" vertical="center"/>
      <protection hidden="1"/>
    </xf>
    <xf numFmtId="165" fontId="8" fillId="0" borderId="0" xfId="2" applyNumberFormat="1" applyFont="1" applyFill="1" applyBorder="1" applyAlignment="1" applyProtection="1">
      <alignment horizontal="right" vertical="center"/>
      <protection hidden="1"/>
    </xf>
    <xf numFmtId="5" fontId="8" fillId="0" borderId="0" xfId="0" applyNumberFormat="1" applyFont="1" applyAlignment="1">
      <alignment horizontal="center" vertical="center"/>
    </xf>
    <xf numFmtId="5" fontId="8" fillId="0" borderId="0" xfId="0" applyNumberFormat="1" applyFont="1" applyAlignment="1">
      <alignment horizontal="left" vertical="center"/>
    </xf>
    <xf numFmtId="5" fontId="8" fillId="0" borderId="0" xfId="0" applyNumberFormat="1" applyFont="1" applyAlignment="1">
      <alignment horizontal="right" vertical="center"/>
    </xf>
    <xf numFmtId="5" fontId="8" fillId="0" borderId="0" xfId="0" applyNumberFormat="1" applyFont="1" applyAlignment="1" applyProtection="1">
      <alignment horizontal="right" vertical="center"/>
      <protection locked="0"/>
    </xf>
    <xf numFmtId="5" fontId="8" fillId="0" borderId="0" xfId="0" applyNumberFormat="1" applyFont="1" applyAlignment="1" applyProtection="1">
      <alignment horizontal="left" vertical="center"/>
      <protection locked="0"/>
    </xf>
    <xf numFmtId="5" fontId="5" fillId="0" borderId="0" xfId="0" applyNumberFormat="1" applyFont="1" applyAlignment="1" applyProtection="1">
      <alignment horizontal="right" vertical="center"/>
      <protection hidden="1"/>
    </xf>
    <xf numFmtId="5" fontId="5" fillId="0" borderId="0" xfId="0" applyNumberFormat="1" applyFont="1" applyAlignment="1" applyProtection="1">
      <alignment horizontal="left" vertical="center"/>
      <protection hidden="1"/>
    </xf>
    <xf numFmtId="0" fontId="4" fillId="0" borderId="0" xfId="0" applyFont="1" applyAlignment="1">
      <alignment horizontal="right" vertical="center"/>
    </xf>
    <xf numFmtId="0" fontId="4" fillId="0" borderId="0" xfId="0" applyFont="1" applyAlignment="1" applyProtection="1">
      <alignment horizontal="center" vertical="center"/>
      <protection locked="0"/>
    </xf>
    <xf numFmtId="0" fontId="4" fillId="0" borderId="0" xfId="0" applyFont="1" applyAlignment="1" applyProtection="1">
      <alignment horizontal="left" vertical="center"/>
      <protection locked="0"/>
    </xf>
    <xf numFmtId="0" fontId="4" fillId="0" borderId="0" xfId="0" applyFont="1" applyAlignment="1" applyProtection="1">
      <alignment horizontal="right" vertical="center"/>
      <protection locked="0"/>
    </xf>
    <xf numFmtId="14" fontId="7" fillId="0" borderId="0" xfId="0" applyNumberFormat="1" applyFont="1" applyAlignment="1">
      <alignment horizontal="center" vertical="center"/>
    </xf>
    <xf numFmtId="44" fontId="4" fillId="0" borderId="0" xfId="2" applyFont="1" applyAlignment="1" applyProtection="1">
      <alignment vertical="center"/>
    </xf>
    <xf numFmtId="0" fontId="2" fillId="0" borderId="0" xfId="0" applyFont="1" applyAlignment="1">
      <alignment horizontal="center"/>
    </xf>
    <xf numFmtId="166" fontId="15" fillId="0" borderId="12" xfId="0" quotePrefix="1" applyNumberFormat="1" applyFont="1" applyBorder="1" applyAlignment="1">
      <alignment horizontal="center" vertical="center" wrapText="1" readingOrder="1"/>
    </xf>
    <xf numFmtId="166" fontId="15" fillId="2" borderId="12" xfId="0" quotePrefix="1" applyNumberFormat="1" applyFont="1" applyFill="1" applyBorder="1" applyAlignment="1">
      <alignment horizontal="center" vertical="center" wrapText="1" readingOrder="1"/>
    </xf>
    <xf numFmtId="167" fontId="8" fillId="0" borderId="0" xfId="1" applyNumberFormat="1" applyFont="1" applyAlignment="1">
      <alignment horizontal="right" vertical="center"/>
    </xf>
    <xf numFmtId="167" fontId="8" fillId="0" borderId="0" xfId="1" applyNumberFormat="1" applyFont="1" applyFill="1" applyAlignment="1" applyProtection="1">
      <alignment horizontal="center" vertical="center"/>
    </xf>
    <xf numFmtId="167" fontId="8" fillId="0" borderId="0" xfId="1" applyNumberFormat="1" applyFont="1" applyAlignment="1">
      <alignment horizontal="center" vertical="center"/>
    </xf>
    <xf numFmtId="0" fontId="2" fillId="2" borderId="12" xfId="0" applyFont="1" applyFill="1" applyBorder="1" applyAlignment="1">
      <alignment horizontal="center"/>
    </xf>
    <xf numFmtId="0" fontId="2" fillId="2" borderId="12" xfId="0" applyFont="1" applyFill="1" applyBorder="1" applyAlignment="1">
      <alignment vertical="center" wrapText="1"/>
    </xf>
    <xf numFmtId="0" fontId="2" fillId="0" borderId="12" xfId="0" applyFont="1" applyBorder="1" applyAlignment="1">
      <alignment horizontal="center"/>
    </xf>
    <xf numFmtId="0" fontId="2" fillId="0" borderId="12" xfId="0" quotePrefix="1" applyFont="1" applyBorder="1" applyAlignment="1">
      <alignment horizontal="center"/>
    </xf>
    <xf numFmtId="164" fontId="8" fillId="0" borderId="0" xfId="0" applyNumberFormat="1" applyFont="1" applyAlignment="1" applyProtection="1">
      <alignment horizontal="center" vertical="center"/>
      <protection hidden="1"/>
    </xf>
    <xf numFmtId="164" fontId="8" fillId="0" borderId="0" xfId="0" applyNumberFormat="1" applyFont="1" applyAlignment="1">
      <alignment horizontal="center" vertical="center"/>
    </xf>
    <xf numFmtId="0" fontId="2" fillId="2" borderId="12" xfId="0" applyFont="1" applyFill="1" applyBorder="1" applyAlignment="1">
      <alignment horizontal="center" vertical="center" wrapText="1"/>
    </xf>
    <xf numFmtId="0" fontId="9" fillId="3" borderId="14" xfId="0" applyFont="1" applyFill="1" applyBorder="1" applyAlignment="1" applyProtection="1">
      <alignment horizontal="right" vertical="center"/>
      <protection locked="0"/>
    </xf>
    <xf numFmtId="5" fontId="8" fillId="3" borderId="12" xfId="0" applyNumberFormat="1" applyFont="1" applyFill="1" applyBorder="1" applyAlignment="1" applyProtection="1">
      <alignment horizontal="right" vertical="center"/>
      <protection locked="0"/>
    </xf>
    <xf numFmtId="5" fontId="9" fillId="4" borderId="12" xfId="0" applyNumberFormat="1" applyFont="1" applyFill="1" applyBorder="1" applyAlignment="1" applyProtection="1">
      <alignment horizontal="right" vertical="center"/>
      <protection hidden="1"/>
    </xf>
    <xf numFmtId="5" fontId="8" fillId="4" borderId="12" xfId="0" applyNumberFormat="1" applyFont="1" applyFill="1" applyBorder="1" applyAlignment="1" applyProtection="1">
      <alignment horizontal="right" vertical="center"/>
      <protection hidden="1"/>
    </xf>
    <xf numFmtId="5" fontId="3" fillId="4" borderId="14" xfId="0" applyNumberFormat="1" applyFont="1" applyFill="1" applyBorder="1" applyAlignment="1" applyProtection="1">
      <alignment horizontal="right" vertical="center"/>
      <protection hidden="1"/>
    </xf>
    <xf numFmtId="5" fontId="13" fillId="4" borderId="14" xfId="0" applyNumberFormat="1" applyFont="1" applyFill="1" applyBorder="1" applyAlignment="1" applyProtection="1">
      <alignment horizontal="right" vertical="center"/>
      <protection hidden="1"/>
    </xf>
    <xf numFmtId="9" fontId="9" fillId="4" borderId="12" xfId="3" applyFont="1" applyFill="1" applyBorder="1" applyAlignment="1" applyProtection="1">
      <alignment horizontal="center" vertical="center"/>
      <protection hidden="1"/>
    </xf>
    <xf numFmtId="10" fontId="8" fillId="0" borderId="12" xfId="3" applyNumberFormat="1" applyFont="1" applyFill="1" applyBorder="1" applyAlignment="1" applyProtection="1">
      <alignment horizontal="right" vertical="center"/>
      <protection hidden="1"/>
    </xf>
    <xf numFmtId="0" fontId="18" fillId="3" borderId="7" xfId="0" applyFont="1" applyFill="1" applyBorder="1" applyAlignment="1" applyProtection="1">
      <alignment horizontal="center" vertical="center"/>
      <protection locked="0"/>
    </xf>
    <xf numFmtId="14" fontId="18" fillId="3" borderId="10" xfId="0" applyNumberFormat="1" applyFont="1" applyFill="1" applyBorder="1" applyAlignment="1" applyProtection="1">
      <alignment horizontal="center" vertical="center"/>
      <protection locked="0"/>
    </xf>
    <xf numFmtId="1" fontId="18" fillId="3" borderId="7" xfId="1" applyNumberFormat="1" applyFont="1" applyFill="1" applyBorder="1" applyAlignment="1" applyProtection="1">
      <alignment horizontal="center" vertical="center"/>
      <protection locked="0"/>
    </xf>
    <xf numFmtId="14" fontId="18" fillId="3" borderId="7" xfId="0" applyNumberFormat="1" applyFont="1" applyFill="1" applyBorder="1" applyAlignment="1" applyProtection="1">
      <alignment horizontal="center" vertical="center"/>
      <protection locked="0"/>
    </xf>
    <xf numFmtId="0" fontId="8" fillId="0" borderId="18" xfId="0" applyFont="1" applyBorder="1" applyAlignment="1">
      <alignment vertical="center"/>
    </xf>
    <xf numFmtId="0" fontId="8" fillId="0" borderId="19" xfId="0" applyFont="1" applyBorder="1" applyAlignment="1">
      <alignment horizontal="center" vertical="center"/>
    </xf>
    <xf numFmtId="14" fontId="8" fillId="0" borderId="19" xfId="0" applyNumberFormat="1" applyFont="1" applyBorder="1" applyAlignment="1">
      <alignment horizontal="center" vertical="center"/>
    </xf>
    <xf numFmtId="0" fontId="9" fillId="0" borderId="21" xfId="0" applyFont="1" applyBorder="1" applyAlignment="1">
      <alignment horizontal="center" vertical="center"/>
    </xf>
    <xf numFmtId="0" fontId="8" fillId="0" borderId="20" xfId="0" applyFont="1" applyBorder="1" applyAlignment="1">
      <alignment vertical="center"/>
    </xf>
    <xf numFmtId="9" fontId="9" fillId="4" borderId="21" xfId="3" applyFont="1" applyFill="1" applyBorder="1" applyAlignment="1" applyProtection="1">
      <alignment horizontal="center" vertical="center"/>
      <protection hidden="1"/>
    </xf>
    <xf numFmtId="9" fontId="9" fillId="0" borderId="21" xfId="3" applyFont="1" applyFill="1" applyBorder="1" applyAlignment="1" applyProtection="1">
      <alignment horizontal="center" vertical="center"/>
      <protection hidden="1"/>
    </xf>
    <xf numFmtId="0" fontId="9" fillId="0" borderId="19" xfId="0" applyFont="1" applyBorder="1" applyAlignment="1">
      <alignment horizontal="center" vertical="center"/>
    </xf>
    <xf numFmtId="5" fontId="8" fillId="4" borderId="21" xfId="0" applyNumberFormat="1" applyFont="1" applyFill="1" applyBorder="1" applyAlignment="1" applyProtection="1">
      <alignment horizontal="right" vertical="center"/>
      <protection hidden="1"/>
    </xf>
    <xf numFmtId="0" fontId="9" fillId="0" borderId="20" xfId="0" applyFont="1" applyBorder="1" applyAlignment="1">
      <alignment vertical="center"/>
    </xf>
    <xf numFmtId="5" fontId="9" fillId="4" borderId="21" xfId="0" applyNumberFormat="1" applyFont="1" applyFill="1" applyBorder="1" applyAlignment="1" applyProtection="1">
      <alignment horizontal="right" vertical="center"/>
      <protection hidden="1"/>
    </xf>
    <xf numFmtId="5" fontId="8" fillId="3" borderId="21" xfId="0" applyNumberFormat="1" applyFont="1" applyFill="1" applyBorder="1" applyAlignment="1" applyProtection="1">
      <alignment horizontal="right" vertical="center"/>
      <protection locked="0"/>
    </xf>
    <xf numFmtId="0" fontId="3" fillId="0" borderId="22" xfId="0" applyFont="1" applyBorder="1" applyAlignment="1">
      <alignment vertical="center"/>
    </xf>
    <xf numFmtId="5" fontId="3" fillId="4" borderId="23" xfId="0" applyNumberFormat="1" applyFont="1" applyFill="1" applyBorder="1" applyAlignment="1" applyProtection="1">
      <alignment horizontal="right" vertical="center"/>
      <protection hidden="1"/>
    </xf>
    <xf numFmtId="0" fontId="9" fillId="3" borderId="23" xfId="0" applyFont="1" applyFill="1" applyBorder="1" applyAlignment="1" applyProtection="1">
      <alignment horizontal="right" vertical="center"/>
      <protection locked="0"/>
    </xf>
    <xf numFmtId="0" fontId="13" fillId="0" borderId="22" xfId="0" applyFont="1" applyBorder="1" applyAlignment="1">
      <alignment vertical="center"/>
    </xf>
    <xf numFmtId="5" fontId="13" fillId="4" borderId="23" xfId="0" applyNumberFormat="1" applyFont="1" applyFill="1" applyBorder="1" applyAlignment="1" applyProtection="1">
      <alignment horizontal="right" vertical="center"/>
      <protection hidden="1"/>
    </xf>
    <xf numFmtId="0" fontId="8" fillId="0" borderId="19" xfId="0" applyFont="1" applyBorder="1" applyAlignment="1">
      <alignment vertical="center"/>
    </xf>
    <xf numFmtId="0" fontId="14" fillId="0" borderId="18" xfId="0" applyFont="1" applyBorder="1" applyAlignment="1">
      <alignment vertical="center"/>
    </xf>
    <xf numFmtId="0" fontId="4" fillId="0" borderId="19" xfId="0" applyFont="1" applyBorder="1" applyAlignment="1">
      <alignment vertical="center"/>
    </xf>
    <xf numFmtId="14" fontId="18" fillId="4" borderId="3" xfId="0" applyNumberFormat="1" applyFont="1" applyFill="1" applyBorder="1" applyAlignment="1" applyProtection="1">
      <alignment vertical="center"/>
      <protection locked="0"/>
    </xf>
    <xf numFmtId="0" fontId="12" fillId="0" borderId="12" xfId="0" applyFont="1" applyBorder="1" applyAlignment="1">
      <alignment vertical="center"/>
    </xf>
    <xf numFmtId="0" fontId="12" fillId="0" borderId="21" xfId="0" applyFont="1" applyBorder="1" applyAlignment="1">
      <alignment vertical="center"/>
    </xf>
    <xf numFmtId="0" fontId="9" fillId="0" borderId="7" xfId="0" applyFont="1" applyBorder="1" applyAlignment="1">
      <alignment horizontal="center" vertical="center"/>
    </xf>
    <xf numFmtId="9" fontId="9" fillId="4" borderId="7" xfId="3" applyFont="1" applyFill="1" applyBorder="1" applyAlignment="1" applyProtection="1">
      <alignment horizontal="center" vertical="center"/>
      <protection hidden="1"/>
    </xf>
    <xf numFmtId="9" fontId="9" fillId="0" borderId="7" xfId="3" applyFont="1" applyFill="1" applyBorder="1" applyAlignment="1" applyProtection="1">
      <alignment horizontal="center" vertical="center"/>
      <protection hidden="1"/>
    </xf>
    <xf numFmtId="0" fontId="12" fillId="0" borderId="7" xfId="0" applyFont="1" applyBorder="1" applyAlignment="1">
      <alignment vertical="center"/>
    </xf>
    <xf numFmtId="5" fontId="8" fillId="4" borderId="7" xfId="0" applyNumberFormat="1" applyFont="1" applyFill="1" applyBorder="1" applyAlignment="1" applyProtection="1">
      <alignment horizontal="right" vertical="center"/>
      <protection hidden="1"/>
    </xf>
    <xf numFmtId="5" fontId="9" fillId="4" borderId="7" xfId="0" applyNumberFormat="1" applyFont="1" applyFill="1" applyBorder="1" applyAlignment="1" applyProtection="1">
      <alignment horizontal="right" vertical="center"/>
      <protection hidden="1"/>
    </xf>
    <xf numFmtId="0" fontId="8" fillId="0" borderId="7" xfId="0" applyFont="1" applyBorder="1" applyAlignment="1">
      <alignment vertical="center"/>
    </xf>
    <xf numFmtId="0" fontId="19" fillId="0" borderId="7" xfId="0" applyFont="1" applyBorder="1" applyAlignment="1">
      <alignment vertical="center"/>
    </xf>
    <xf numFmtId="5" fontId="9" fillId="0" borderId="7" xfId="0" applyNumberFormat="1" applyFont="1" applyBorder="1" applyAlignment="1">
      <alignment vertical="center"/>
    </xf>
    <xf numFmtId="0" fontId="9" fillId="0" borderId="7" xfId="0" applyFont="1" applyBorder="1" applyAlignment="1">
      <alignment vertical="center"/>
    </xf>
    <xf numFmtId="5" fontId="8" fillId="3" borderId="7" xfId="0" applyNumberFormat="1" applyFont="1" applyFill="1" applyBorder="1" applyAlignment="1" applyProtection="1">
      <alignment horizontal="right" vertical="center"/>
      <protection locked="0"/>
    </xf>
    <xf numFmtId="0" fontId="8" fillId="0" borderId="33" xfId="0" applyFont="1" applyBorder="1" applyAlignment="1">
      <alignment vertical="center"/>
    </xf>
    <xf numFmtId="5" fontId="3" fillId="4" borderId="34" xfId="0" applyNumberFormat="1" applyFont="1" applyFill="1" applyBorder="1" applyAlignment="1" applyProtection="1">
      <alignment horizontal="right" vertical="center"/>
      <protection hidden="1"/>
    </xf>
    <xf numFmtId="0" fontId="9" fillId="3" borderId="34" xfId="0" applyFont="1" applyFill="1" applyBorder="1" applyAlignment="1" applyProtection="1">
      <alignment horizontal="right" vertical="center"/>
      <protection locked="0"/>
    </xf>
    <xf numFmtId="5" fontId="13" fillId="4" borderId="34" xfId="0" applyNumberFormat="1" applyFont="1" applyFill="1" applyBorder="1" applyAlignment="1" applyProtection="1">
      <alignment horizontal="right" vertical="center"/>
      <protection hidden="1"/>
    </xf>
    <xf numFmtId="0" fontId="16" fillId="3" borderId="7" xfId="0" applyFont="1" applyFill="1" applyBorder="1" applyAlignment="1" applyProtection="1">
      <alignment vertical="center"/>
      <protection locked="0"/>
    </xf>
    <xf numFmtId="0" fontId="16" fillId="3" borderId="10" xfId="0" applyFont="1" applyFill="1" applyBorder="1" applyAlignment="1" applyProtection="1">
      <alignment vertical="center"/>
      <protection locked="0"/>
    </xf>
    <xf numFmtId="165" fontId="8" fillId="5" borderId="12" xfId="2" applyNumberFormat="1" applyFont="1" applyFill="1" applyBorder="1" applyAlignment="1" applyProtection="1">
      <alignment horizontal="right" vertical="center"/>
      <protection hidden="1"/>
    </xf>
    <xf numFmtId="0" fontId="9" fillId="3" borderId="4" xfId="0" applyFont="1" applyFill="1" applyBorder="1" applyAlignment="1" applyProtection="1">
      <alignment horizontal="center" vertical="center" wrapText="1" shrinkToFit="1"/>
      <protection locked="0"/>
    </xf>
    <xf numFmtId="10" fontId="8" fillId="0" borderId="12" xfId="3" applyNumberFormat="1" applyFont="1" applyFill="1" applyBorder="1" applyAlignment="1" applyProtection="1">
      <alignment horizontal="right" vertical="center"/>
    </xf>
    <xf numFmtId="5" fontId="8" fillId="5" borderId="21" xfId="0" applyNumberFormat="1" applyFont="1" applyFill="1" applyBorder="1" applyAlignment="1" applyProtection="1">
      <alignment horizontal="right" vertical="center"/>
      <protection hidden="1"/>
    </xf>
    <xf numFmtId="0" fontId="20" fillId="0" borderId="38" xfId="0" applyFont="1" applyBorder="1" applyAlignment="1">
      <alignment vertical="center"/>
    </xf>
    <xf numFmtId="0" fontId="20" fillId="0" borderId="20" xfId="0" applyFont="1" applyBorder="1" applyAlignment="1">
      <alignment vertical="center"/>
    </xf>
    <xf numFmtId="0" fontId="20" fillId="0" borderId="39" xfId="0" applyFont="1" applyBorder="1" applyAlignment="1">
      <alignment vertical="center"/>
    </xf>
    <xf numFmtId="0" fontId="9" fillId="0" borderId="0" xfId="0" applyFont="1" applyAlignment="1">
      <alignment horizontal="center" vertical="center"/>
    </xf>
    <xf numFmtId="5" fontId="8" fillId="5" borderId="12" xfId="0" applyNumberFormat="1" applyFont="1" applyFill="1" applyBorder="1" applyAlignment="1" applyProtection="1">
      <alignment horizontal="left" vertical="center"/>
      <protection hidden="1"/>
    </xf>
    <xf numFmtId="0" fontId="8" fillId="0" borderId="12" xfId="0" applyFont="1" applyBorder="1" applyAlignment="1">
      <alignment horizontal="left" vertical="center"/>
    </xf>
    <xf numFmtId="5" fontId="8" fillId="0" borderId="13" xfId="0" applyNumberFormat="1" applyFont="1" applyBorder="1" applyAlignment="1" applyProtection="1">
      <alignment horizontal="left" vertical="center"/>
      <protection hidden="1"/>
    </xf>
    <xf numFmtId="14" fontId="8" fillId="0" borderId="0" xfId="1" applyNumberFormat="1" applyFont="1" applyAlignment="1">
      <alignment horizontal="right" vertical="center"/>
    </xf>
    <xf numFmtId="14" fontId="8" fillId="0" borderId="0" xfId="1" applyNumberFormat="1" applyFont="1" applyFill="1" applyAlignment="1" applyProtection="1">
      <alignment horizontal="center" vertical="center"/>
    </xf>
    <xf numFmtId="14" fontId="8" fillId="0" borderId="0" xfId="1" applyNumberFormat="1" applyFont="1" applyAlignment="1">
      <alignment horizontal="center" vertical="center"/>
    </xf>
    <xf numFmtId="1" fontId="8" fillId="0" borderId="0" xfId="0" applyNumberFormat="1" applyFont="1" applyAlignment="1">
      <alignment horizontal="right" vertical="center"/>
    </xf>
    <xf numFmtId="1" fontId="8" fillId="0" borderId="0" xfId="0" applyNumberFormat="1" applyFont="1" applyAlignment="1">
      <alignment horizontal="center" vertical="center"/>
    </xf>
    <xf numFmtId="0" fontId="4" fillId="0" borderId="20" xfId="0" applyFont="1" applyBorder="1" applyAlignment="1">
      <alignment vertical="center"/>
    </xf>
    <xf numFmtId="0" fontId="9" fillId="0" borderId="20" xfId="0" applyFont="1" applyBorder="1" applyAlignment="1">
      <alignment horizontal="center" vertical="center"/>
    </xf>
    <xf numFmtId="0" fontId="12" fillId="0" borderId="20" xfId="0" applyFont="1" applyBorder="1" applyAlignment="1">
      <alignment vertical="center"/>
    </xf>
    <xf numFmtId="0" fontId="16" fillId="3" borderId="27" xfId="0" applyFont="1" applyFill="1" applyBorder="1" applyAlignment="1" applyProtection="1">
      <alignment horizontal="center" vertical="center"/>
      <protection locked="0"/>
    </xf>
    <xf numFmtId="0" fontId="16" fillId="3" borderId="28" xfId="0" applyFont="1" applyFill="1" applyBorder="1" applyAlignment="1" applyProtection="1">
      <alignment horizontal="center" vertical="center"/>
      <protection locked="0"/>
    </xf>
    <xf numFmtId="0" fontId="16" fillId="3" borderId="36" xfId="0" applyFont="1" applyFill="1" applyBorder="1" applyAlignment="1" applyProtection="1">
      <alignment horizontal="center" vertical="center"/>
      <protection locked="0"/>
    </xf>
    <xf numFmtId="0" fontId="16" fillId="3" borderId="18" xfId="0" applyFont="1" applyFill="1" applyBorder="1" applyAlignment="1" applyProtection="1">
      <alignment horizontal="center" vertical="center"/>
      <protection locked="0"/>
    </xf>
    <xf numFmtId="0" fontId="16" fillId="3" borderId="0" xfId="0" applyFont="1" applyFill="1" applyAlignment="1" applyProtection="1">
      <alignment horizontal="center" vertical="center"/>
      <protection locked="0"/>
    </xf>
    <xf numFmtId="0" fontId="16" fillId="3" borderId="19" xfId="0" applyFont="1" applyFill="1" applyBorder="1" applyAlignment="1" applyProtection="1">
      <alignment horizontal="center" vertical="center"/>
      <protection locked="0"/>
    </xf>
    <xf numFmtId="0" fontId="16" fillId="3" borderId="29" xfId="0" applyFont="1" applyFill="1" applyBorder="1" applyAlignment="1" applyProtection="1">
      <alignment horizontal="center" vertical="center"/>
      <protection locked="0"/>
    </xf>
    <xf numFmtId="0" fontId="16" fillId="3" borderId="30" xfId="0" applyFont="1" applyFill="1" applyBorder="1" applyAlignment="1" applyProtection="1">
      <alignment horizontal="center" vertical="center"/>
      <protection locked="0"/>
    </xf>
    <xf numFmtId="0" fontId="16" fillId="3" borderId="37" xfId="0" applyFont="1" applyFill="1" applyBorder="1" applyAlignment="1" applyProtection="1">
      <alignment horizontal="center" vertical="center"/>
      <protection locked="0"/>
    </xf>
    <xf numFmtId="0" fontId="8" fillId="0" borderId="31" xfId="0" applyFont="1" applyBorder="1" applyAlignment="1">
      <alignment horizontal="center" vertical="center"/>
    </xf>
    <xf numFmtId="0" fontId="8" fillId="0" borderId="32" xfId="0" applyFont="1" applyBorder="1" applyAlignment="1">
      <alignment horizontal="center" vertical="center"/>
    </xf>
    <xf numFmtId="0" fontId="8" fillId="0" borderId="33" xfId="0" applyFont="1" applyBorder="1" applyAlignment="1">
      <alignment horizontal="center" vertical="center"/>
    </xf>
    <xf numFmtId="5" fontId="8" fillId="0" borderId="0" xfId="0" applyNumberFormat="1" applyFont="1" applyAlignment="1" applyProtection="1">
      <alignment horizontal="left" vertical="center" wrapText="1"/>
      <protection hidden="1"/>
    </xf>
    <xf numFmtId="0" fontId="8" fillId="0" borderId="26" xfId="0" applyFont="1" applyBorder="1" applyAlignment="1">
      <alignment horizontal="center"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19" fillId="0" borderId="26" xfId="0" applyFont="1" applyBorder="1" applyAlignment="1">
      <alignment horizontal="left" vertical="center"/>
    </xf>
    <xf numFmtId="0" fontId="19" fillId="0" borderId="6" xfId="0" applyFont="1" applyBorder="1" applyAlignment="1">
      <alignment horizontal="left" vertical="center"/>
    </xf>
    <xf numFmtId="0" fontId="19" fillId="0" borderId="7" xfId="0" applyFont="1" applyBorder="1" applyAlignment="1">
      <alignment horizontal="left" vertical="center"/>
    </xf>
    <xf numFmtId="0" fontId="9" fillId="0" borderId="26" xfId="0" applyFont="1" applyBorder="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5" fontId="9" fillId="0" borderId="5" xfId="0" applyNumberFormat="1" applyFont="1" applyBorder="1" applyAlignment="1">
      <alignment horizontal="center" vertical="center"/>
    </xf>
    <xf numFmtId="5" fontId="9" fillId="0" borderId="6" xfId="0" applyNumberFormat="1" applyFont="1" applyBorder="1" applyAlignment="1">
      <alignment horizontal="center" vertical="center"/>
    </xf>
    <xf numFmtId="5" fontId="9" fillId="0" borderId="7" xfId="0" applyNumberFormat="1" applyFont="1" applyBorder="1" applyAlignment="1">
      <alignment horizontal="center" vertical="center"/>
    </xf>
    <xf numFmtId="0" fontId="18" fillId="3" borderId="5" xfId="0" applyFont="1" applyFill="1" applyBorder="1" applyAlignment="1" applyProtection="1">
      <alignment horizontal="center" vertical="center"/>
      <protection locked="0"/>
    </xf>
    <xf numFmtId="0" fontId="18" fillId="3" borderId="6" xfId="0" applyFont="1" applyFill="1" applyBorder="1" applyAlignment="1" applyProtection="1">
      <alignment horizontal="center" vertical="center"/>
      <protection locked="0"/>
    </xf>
    <xf numFmtId="0" fontId="18" fillId="3" borderId="7" xfId="0" applyFont="1" applyFill="1" applyBorder="1" applyAlignment="1" applyProtection="1">
      <alignment horizontal="center" vertical="center"/>
      <protection locked="0"/>
    </xf>
    <xf numFmtId="1" fontId="18" fillId="3" borderId="5" xfId="1" applyNumberFormat="1" applyFont="1" applyFill="1" applyBorder="1" applyAlignment="1" applyProtection="1">
      <alignment horizontal="center" vertical="center"/>
      <protection locked="0"/>
    </xf>
    <xf numFmtId="1" fontId="18" fillId="3" borderId="6" xfId="1" applyNumberFormat="1" applyFont="1" applyFill="1" applyBorder="1" applyAlignment="1" applyProtection="1">
      <alignment horizontal="center" vertical="center"/>
      <protection locked="0"/>
    </xf>
    <xf numFmtId="1" fontId="18" fillId="3" borderId="7" xfId="1" applyNumberFormat="1" applyFont="1" applyFill="1" applyBorder="1" applyAlignment="1" applyProtection="1">
      <alignment horizontal="center" vertical="center"/>
      <protection locked="0"/>
    </xf>
    <xf numFmtId="14" fontId="18" fillId="3" borderId="5" xfId="0" applyNumberFormat="1" applyFont="1" applyFill="1" applyBorder="1" applyAlignment="1" applyProtection="1">
      <alignment horizontal="center" vertical="center"/>
      <protection locked="0"/>
    </xf>
    <xf numFmtId="14" fontId="18" fillId="3" borderId="6" xfId="0" applyNumberFormat="1" applyFont="1" applyFill="1" applyBorder="1" applyAlignment="1" applyProtection="1">
      <alignment horizontal="center" vertical="center"/>
      <protection locked="0"/>
    </xf>
    <xf numFmtId="14" fontId="18" fillId="3" borderId="7" xfId="0" applyNumberFormat="1" applyFont="1" applyFill="1" applyBorder="1" applyAlignment="1" applyProtection="1">
      <alignment horizontal="center" vertical="center"/>
      <protection locked="0"/>
    </xf>
    <xf numFmtId="14" fontId="22" fillId="4" borderId="1" xfId="0" applyNumberFormat="1" applyFont="1" applyFill="1" applyBorder="1" applyAlignment="1" applyProtection="1">
      <alignment horizontal="center" vertical="center"/>
      <protection locked="0"/>
    </xf>
    <xf numFmtId="14" fontId="22" fillId="4" borderId="2" xfId="0" applyNumberFormat="1" applyFont="1" applyFill="1" applyBorder="1" applyAlignment="1" applyProtection="1">
      <alignment horizontal="center" vertical="center"/>
      <protection locked="0"/>
    </xf>
    <xf numFmtId="14" fontId="22" fillId="4" borderId="3" xfId="0" applyNumberFormat="1" applyFont="1" applyFill="1" applyBorder="1" applyAlignment="1" applyProtection="1">
      <alignment horizontal="center" vertical="center"/>
      <protection locked="0"/>
    </xf>
    <xf numFmtId="0" fontId="13" fillId="0" borderId="15" xfId="0" quotePrefix="1" applyFont="1" applyBorder="1" applyAlignment="1">
      <alignment horizontal="center" vertical="center" wrapText="1"/>
    </xf>
    <xf numFmtId="0" fontId="13" fillId="0" borderId="16" xfId="0" applyFont="1" applyBorder="1" applyAlignment="1">
      <alignment horizontal="center" vertical="center" wrapText="1"/>
    </xf>
    <xf numFmtId="0" fontId="13" fillId="0" borderId="17" xfId="0" applyFont="1" applyBorder="1" applyAlignment="1">
      <alignment horizontal="center" vertical="center" wrapText="1"/>
    </xf>
    <xf numFmtId="14" fontId="18" fillId="3" borderId="8" xfId="0" applyNumberFormat="1" applyFont="1" applyFill="1" applyBorder="1" applyAlignment="1" applyProtection="1">
      <alignment horizontal="center" vertical="center"/>
      <protection locked="0"/>
    </xf>
    <xf numFmtId="14" fontId="18" fillId="3" borderId="9" xfId="0" applyNumberFormat="1" applyFont="1" applyFill="1" applyBorder="1" applyAlignment="1" applyProtection="1">
      <alignment horizontal="center" vertical="center"/>
      <protection locked="0"/>
    </xf>
    <xf numFmtId="14" fontId="18" fillId="3" borderId="10" xfId="0" applyNumberFormat="1" applyFont="1" applyFill="1" applyBorder="1" applyAlignment="1" applyProtection="1">
      <alignment horizontal="center" vertical="center"/>
      <protection locked="0"/>
    </xf>
    <xf numFmtId="0" fontId="20" fillId="3" borderId="24" xfId="0" applyFont="1" applyFill="1" applyBorder="1" applyAlignment="1" applyProtection="1">
      <alignment horizontal="center" vertical="center"/>
      <protection locked="0"/>
    </xf>
    <xf numFmtId="0" fontId="20" fillId="3" borderId="25" xfId="0" applyFont="1" applyFill="1" applyBorder="1" applyAlignment="1" applyProtection="1">
      <alignment horizontal="center" vertical="center"/>
      <protection locked="0"/>
    </xf>
    <xf numFmtId="0" fontId="20" fillId="3" borderId="35" xfId="0" applyFont="1" applyFill="1" applyBorder="1" applyAlignment="1" applyProtection="1">
      <alignment horizontal="center" vertical="center"/>
      <protection locked="0"/>
    </xf>
    <xf numFmtId="0" fontId="21" fillId="3" borderId="5" xfId="0" applyFont="1" applyFill="1" applyBorder="1" applyAlignment="1" applyProtection="1">
      <alignment horizontal="center" vertical="center"/>
      <protection locked="0"/>
    </xf>
    <xf numFmtId="0" fontId="21" fillId="3" borderId="6" xfId="0" applyFont="1" applyFill="1" applyBorder="1" applyAlignment="1" applyProtection="1">
      <alignment horizontal="center" vertical="center"/>
      <protection locked="0"/>
    </xf>
    <xf numFmtId="0" fontId="21" fillId="3" borderId="7" xfId="0" applyFont="1" applyFill="1" applyBorder="1" applyAlignment="1" applyProtection="1">
      <alignment horizontal="center" vertical="center"/>
      <protection locked="0"/>
    </xf>
    <xf numFmtId="0" fontId="21" fillId="3" borderId="8" xfId="0" applyFont="1" applyFill="1" applyBorder="1" applyAlignment="1" applyProtection="1">
      <alignment horizontal="center" vertical="center"/>
      <protection locked="0"/>
    </xf>
    <xf numFmtId="0" fontId="21" fillId="3" borderId="9" xfId="0" applyFont="1" applyFill="1" applyBorder="1" applyAlignment="1" applyProtection="1">
      <alignment horizontal="center" vertical="center"/>
      <protection locked="0"/>
    </xf>
    <xf numFmtId="0" fontId="21" fillId="3" borderId="10" xfId="0" applyFont="1" applyFill="1" applyBorder="1" applyAlignment="1" applyProtection="1">
      <alignment horizontal="center" vertical="center"/>
      <protection locked="0"/>
    </xf>
    <xf numFmtId="0" fontId="18" fillId="3" borderId="24" xfId="0" applyFont="1" applyFill="1" applyBorder="1" applyAlignment="1" applyProtection="1">
      <alignment horizontal="center" vertical="center" shrinkToFit="1"/>
      <protection locked="0"/>
    </xf>
    <xf numFmtId="0" fontId="18" fillId="3" borderId="25" xfId="0" applyFont="1" applyFill="1" applyBorder="1" applyAlignment="1" applyProtection="1">
      <alignment horizontal="center" vertical="center" shrinkToFit="1"/>
      <protection locked="0"/>
    </xf>
    <xf numFmtId="0" fontId="18" fillId="3" borderId="35" xfId="0" applyFont="1" applyFill="1" applyBorder="1" applyAlignment="1" applyProtection="1">
      <alignment horizontal="center" vertical="center" shrinkToFit="1"/>
      <protection locked="0"/>
    </xf>
    <xf numFmtId="0" fontId="2" fillId="2" borderId="12" xfId="0" applyFont="1" applyFill="1" applyBorder="1" applyAlignment="1">
      <alignment horizontal="center"/>
    </xf>
    <xf numFmtId="0" fontId="0" fillId="0" borderId="0" xfId="0"/>
  </cellXfs>
  <cellStyles count="5">
    <cellStyle name="Comma" xfId="1" builtinId="3"/>
    <cellStyle name="Currency" xfId="2" builtinId="4"/>
    <cellStyle name="Normal" xfId="0" builtinId="0"/>
    <cellStyle name="Normal 2" xfId="4" xr:uid="{F7014019-A585-4385-B8DB-A4A0FF74F3FA}"/>
    <cellStyle name="Percent" xfId="3" builtinId="5"/>
  </cellStyles>
  <dxfs count="0"/>
  <tableStyles count="0" defaultTableStyle="TableStyleMedium2"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AF879-D6FB-41BE-8737-CA16EE60109B}">
  <sheetPr>
    <pageSetUpPr fitToPage="1"/>
  </sheetPr>
  <dimension ref="A1:AV1336"/>
  <sheetViews>
    <sheetView tabSelected="1" zoomScale="64" zoomScaleNormal="64" workbookViewId="0">
      <selection activeCell="AT7" sqref="AT7"/>
    </sheetView>
  </sheetViews>
  <sheetFormatPr defaultColWidth="8.7109375" defaultRowHeight="12.75" x14ac:dyDescent="0.25"/>
  <cols>
    <col min="1" max="1" width="61.140625" style="1" customWidth="1"/>
    <col min="2" max="3" width="22.7109375" style="1" customWidth="1"/>
    <col min="4" max="4" width="22.85546875" style="1" customWidth="1"/>
    <col min="5" max="5" width="22.7109375" style="1" hidden="1" customWidth="1"/>
    <col min="6" max="6" width="25.42578125" style="1" hidden="1" customWidth="1"/>
    <col min="7" max="7" width="13.42578125" style="8" hidden="1" customWidth="1"/>
    <col min="8" max="8" width="13.28515625" style="46" hidden="1" customWidth="1"/>
    <col min="9" max="10" width="11.7109375" style="1" hidden="1" customWidth="1"/>
    <col min="11" max="11" width="17.7109375" style="1" hidden="1" customWidth="1"/>
    <col min="12" max="12" width="16.42578125" style="1" hidden="1" customWidth="1"/>
    <col min="13" max="13" width="10.7109375" style="46" hidden="1" customWidth="1"/>
    <col min="14" max="14" width="10.28515625" style="6" hidden="1" customWidth="1"/>
    <col min="15" max="15" width="68.7109375" style="1" hidden="1" customWidth="1"/>
    <col min="16" max="17" width="8.7109375" style="1" hidden="1" customWidth="1"/>
    <col min="18" max="18" width="1.28515625" style="1" hidden="1" customWidth="1"/>
    <col min="19" max="42" width="8.7109375" style="1" hidden="1" customWidth="1"/>
    <col min="43" max="105" width="8.7109375" style="1" customWidth="1"/>
    <col min="106" max="256" width="8.7109375" style="1"/>
    <col min="257" max="257" width="49.7109375" style="1" bestFit="1" customWidth="1"/>
    <col min="258" max="261" width="21.140625" style="1" customWidth="1"/>
    <col min="262" max="262" width="25.42578125" style="1" customWidth="1"/>
    <col min="263" max="263" width="13.42578125" style="1" customWidth="1"/>
    <col min="264" max="264" width="13.28515625" style="1" customWidth="1"/>
    <col min="265" max="266" width="11.7109375" style="1" customWidth="1"/>
    <col min="267" max="267" width="17.7109375" style="1" customWidth="1"/>
    <col min="268" max="268" width="16.42578125" style="1" customWidth="1"/>
    <col min="269" max="269" width="10.7109375" style="1" customWidth="1"/>
    <col min="270" max="270" width="10.28515625" style="1" customWidth="1"/>
    <col min="271" max="271" width="68.7109375" style="1" customWidth="1"/>
    <col min="272" max="273" width="8.7109375" style="1"/>
    <col min="274" max="274" width="1.28515625" style="1" customWidth="1"/>
    <col min="275" max="512" width="8.7109375" style="1"/>
    <col min="513" max="513" width="49.7109375" style="1" bestFit="1" customWidth="1"/>
    <col min="514" max="517" width="21.140625" style="1" customWidth="1"/>
    <col min="518" max="518" width="25.42578125" style="1" customWidth="1"/>
    <col min="519" max="519" width="13.42578125" style="1" customWidth="1"/>
    <col min="520" max="520" width="13.28515625" style="1" customWidth="1"/>
    <col min="521" max="522" width="11.7109375" style="1" customWidth="1"/>
    <col min="523" max="523" width="17.7109375" style="1" customWidth="1"/>
    <col min="524" max="524" width="16.42578125" style="1" customWidth="1"/>
    <col min="525" max="525" width="10.7109375" style="1" customWidth="1"/>
    <col min="526" max="526" width="10.28515625" style="1" customWidth="1"/>
    <col min="527" max="527" width="68.7109375" style="1" customWidth="1"/>
    <col min="528" max="529" width="8.7109375" style="1"/>
    <col min="530" max="530" width="1.28515625" style="1" customWidth="1"/>
    <col min="531" max="768" width="8.7109375" style="1"/>
    <col min="769" max="769" width="49.7109375" style="1" bestFit="1" customWidth="1"/>
    <col min="770" max="773" width="21.140625" style="1" customWidth="1"/>
    <col min="774" max="774" width="25.42578125" style="1" customWidth="1"/>
    <col min="775" max="775" width="13.42578125" style="1" customWidth="1"/>
    <col min="776" max="776" width="13.28515625" style="1" customWidth="1"/>
    <col min="777" max="778" width="11.7109375" style="1" customWidth="1"/>
    <col min="779" max="779" width="17.7109375" style="1" customWidth="1"/>
    <col min="780" max="780" width="16.42578125" style="1" customWidth="1"/>
    <col min="781" max="781" width="10.7109375" style="1" customWidth="1"/>
    <col min="782" max="782" width="10.28515625" style="1" customWidth="1"/>
    <col min="783" max="783" width="68.7109375" style="1" customWidth="1"/>
    <col min="784" max="785" width="8.7109375" style="1"/>
    <col min="786" max="786" width="1.28515625" style="1" customWidth="1"/>
    <col min="787" max="1024" width="8.7109375" style="1"/>
    <col min="1025" max="1025" width="49.7109375" style="1" bestFit="1" customWidth="1"/>
    <col min="1026" max="1029" width="21.140625" style="1" customWidth="1"/>
    <col min="1030" max="1030" width="25.42578125" style="1" customWidth="1"/>
    <col min="1031" max="1031" width="13.42578125" style="1" customWidth="1"/>
    <col min="1032" max="1032" width="13.28515625" style="1" customWidth="1"/>
    <col min="1033" max="1034" width="11.7109375" style="1" customWidth="1"/>
    <col min="1035" max="1035" width="17.7109375" style="1" customWidth="1"/>
    <col min="1036" max="1036" width="16.42578125" style="1" customWidth="1"/>
    <col min="1037" max="1037" width="10.7109375" style="1" customWidth="1"/>
    <col min="1038" max="1038" width="10.28515625" style="1" customWidth="1"/>
    <col min="1039" max="1039" width="68.7109375" style="1" customWidth="1"/>
    <col min="1040" max="1041" width="8.7109375" style="1"/>
    <col min="1042" max="1042" width="1.28515625" style="1" customWidth="1"/>
    <col min="1043" max="1280" width="8.7109375" style="1"/>
    <col min="1281" max="1281" width="49.7109375" style="1" bestFit="1" customWidth="1"/>
    <col min="1282" max="1285" width="21.140625" style="1" customWidth="1"/>
    <col min="1286" max="1286" width="25.42578125" style="1" customWidth="1"/>
    <col min="1287" max="1287" width="13.42578125" style="1" customWidth="1"/>
    <col min="1288" max="1288" width="13.28515625" style="1" customWidth="1"/>
    <col min="1289" max="1290" width="11.7109375" style="1" customWidth="1"/>
    <col min="1291" max="1291" width="17.7109375" style="1" customWidth="1"/>
    <col min="1292" max="1292" width="16.42578125" style="1" customWidth="1"/>
    <col min="1293" max="1293" width="10.7109375" style="1" customWidth="1"/>
    <col min="1294" max="1294" width="10.28515625" style="1" customWidth="1"/>
    <col min="1295" max="1295" width="68.7109375" style="1" customWidth="1"/>
    <col min="1296" max="1297" width="8.7109375" style="1"/>
    <col min="1298" max="1298" width="1.28515625" style="1" customWidth="1"/>
    <col min="1299" max="1536" width="8.7109375" style="1"/>
    <col min="1537" max="1537" width="49.7109375" style="1" bestFit="1" customWidth="1"/>
    <col min="1538" max="1541" width="21.140625" style="1" customWidth="1"/>
    <col min="1542" max="1542" width="25.42578125" style="1" customWidth="1"/>
    <col min="1543" max="1543" width="13.42578125" style="1" customWidth="1"/>
    <col min="1544" max="1544" width="13.28515625" style="1" customWidth="1"/>
    <col min="1545" max="1546" width="11.7109375" style="1" customWidth="1"/>
    <col min="1547" max="1547" width="17.7109375" style="1" customWidth="1"/>
    <col min="1548" max="1548" width="16.42578125" style="1" customWidth="1"/>
    <col min="1549" max="1549" width="10.7109375" style="1" customWidth="1"/>
    <col min="1550" max="1550" width="10.28515625" style="1" customWidth="1"/>
    <col min="1551" max="1551" width="68.7109375" style="1" customWidth="1"/>
    <col min="1552" max="1553" width="8.7109375" style="1"/>
    <col min="1554" max="1554" width="1.28515625" style="1" customWidth="1"/>
    <col min="1555" max="1792" width="8.7109375" style="1"/>
    <col min="1793" max="1793" width="49.7109375" style="1" bestFit="1" customWidth="1"/>
    <col min="1794" max="1797" width="21.140625" style="1" customWidth="1"/>
    <col min="1798" max="1798" width="25.42578125" style="1" customWidth="1"/>
    <col min="1799" max="1799" width="13.42578125" style="1" customWidth="1"/>
    <col min="1800" max="1800" width="13.28515625" style="1" customWidth="1"/>
    <col min="1801" max="1802" width="11.7109375" style="1" customWidth="1"/>
    <col min="1803" max="1803" width="17.7109375" style="1" customWidth="1"/>
    <col min="1804" max="1804" width="16.42578125" style="1" customWidth="1"/>
    <col min="1805" max="1805" width="10.7109375" style="1" customWidth="1"/>
    <col min="1806" max="1806" width="10.28515625" style="1" customWidth="1"/>
    <col min="1807" max="1807" width="68.7109375" style="1" customWidth="1"/>
    <col min="1808" max="1809" width="8.7109375" style="1"/>
    <col min="1810" max="1810" width="1.28515625" style="1" customWidth="1"/>
    <col min="1811" max="2048" width="8.7109375" style="1"/>
    <col min="2049" max="2049" width="49.7109375" style="1" bestFit="1" customWidth="1"/>
    <col min="2050" max="2053" width="21.140625" style="1" customWidth="1"/>
    <col min="2054" max="2054" width="25.42578125" style="1" customWidth="1"/>
    <col min="2055" max="2055" width="13.42578125" style="1" customWidth="1"/>
    <col min="2056" max="2056" width="13.28515625" style="1" customWidth="1"/>
    <col min="2057" max="2058" width="11.7109375" style="1" customWidth="1"/>
    <col min="2059" max="2059" width="17.7109375" style="1" customWidth="1"/>
    <col min="2060" max="2060" width="16.42578125" style="1" customWidth="1"/>
    <col min="2061" max="2061" width="10.7109375" style="1" customWidth="1"/>
    <col min="2062" max="2062" width="10.28515625" style="1" customWidth="1"/>
    <col min="2063" max="2063" width="68.7109375" style="1" customWidth="1"/>
    <col min="2064" max="2065" width="8.7109375" style="1"/>
    <col min="2066" max="2066" width="1.28515625" style="1" customWidth="1"/>
    <col min="2067" max="2304" width="8.7109375" style="1"/>
    <col min="2305" max="2305" width="49.7109375" style="1" bestFit="1" customWidth="1"/>
    <col min="2306" max="2309" width="21.140625" style="1" customWidth="1"/>
    <col min="2310" max="2310" width="25.42578125" style="1" customWidth="1"/>
    <col min="2311" max="2311" width="13.42578125" style="1" customWidth="1"/>
    <col min="2312" max="2312" width="13.28515625" style="1" customWidth="1"/>
    <col min="2313" max="2314" width="11.7109375" style="1" customWidth="1"/>
    <col min="2315" max="2315" width="17.7109375" style="1" customWidth="1"/>
    <col min="2316" max="2316" width="16.42578125" style="1" customWidth="1"/>
    <col min="2317" max="2317" width="10.7109375" style="1" customWidth="1"/>
    <col min="2318" max="2318" width="10.28515625" style="1" customWidth="1"/>
    <col min="2319" max="2319" width="68.7109375" style="1" customWidth="1"/>
    <col min="2320" max="2321" width="8.7109375" style="1"/>
    <col min="2322" max="2322" width="1.28515625" style="1" customWidth="1"/>
    <col min="2323" max="2560" width="8.7109375" style="1"/>
    <col min="2561" max="2561" width="49.7109375" style="1" bestFit="1" customWidth="1"/>
    <col min="2562" max="2565" width="21.140625" style="1" customWidth="1"/>
    <col min="2566" max="2566" width="25.42578125" style="1" customWidth="1"/>
    <col min="2567" max="2567" width="13.42578125" style="1" customWidth="1"/>
    <col min="2568" max="2568" width="13.28515625" style="1" customWidth="1"/>
    <col min="2569" max="2570" width="11.7109375" style="1" customWidth="1"/>
    <col min="2571" max="2571" width="17.7109375" style="1" customWidth="1"/>
    <col min="2572" max="2572" width="16.42578125" style="1" customWidth="1"/>
    <col min="2573" max="2573" width="10.7109375" style="1" customWidth="1"/>
    <col min="2574" max="2574" width="10.28515625" style="1" customWidth="1"/>
    <col min="2575" max="2575" width="68.7109375" style="1" customWidth="1"/>
    <col min="2576" max="2577" width="8.7109375" style="1"/>
    <col min="2578" max="2578" width="1.28515625" style="1" customWidth="1"/>
    <col min="2579" max="2816" width="8.7109375" style="1"/>
    <col min="2817" max="2817" width="49.7109375" style="1" bestFit="1" customWidth="1"/>
    <col min="2818" max="2821" width="21.140625" style="1" customWidth="1"/>
    <col min="2822" max="2822" width="25.42578125" style="1" customWidth="1"/>
    <col min="2823" max="2823" width="13.42578125" style="1" customWidth="1"/>
    <col min="2824" max="2824" width="13.28515625" style="1" customWidth="1"/>
    <col min="2825" max="2826" width="11.7109375" style="1" customWidth="1"/>
    <col min="2827" max="2827" width="17.7109375" style="1" customWidth="1"/>
    <col min="2828" max="2828" width="16.42578125" style="1" customWidth="1"/>
    <col min="2829" max="2829" width="10.7109375" style="1" customWidth="1"/>
    <col min="2830" max="2830" width="10.28515625" style="1" customWidth="1"/>
    <col min="2831" max="2831" width="68.7109375" style="1" customWidth="1"/>
    <col min="2832" max="2833" width="8.7109375" style="1"/>
    <col min="2834" max="2834" width="1.28515625" style="1" customWidth="1"/>
    <col min="2835" max="3072" width="8.7109375" style="1"/>
    <col min="3073" max="3073" width="49.7109375" style="1" bestFit="1" customWidth="1"/>
    <col min="3074" max="3077" width="21.140625" style="1" customWidth="1"/>
    <col min="3078" max="3078" width="25.42578125" style="1" customWidth="1"/>
    <col min="3079" max="3079" width="13.42578125" style="1" customWidth="1"/>
    <col min="3080" max="3080" width="13.28515625" style="1" customWidth="1"/>
    <col min="3081" max="3082" width="11.7109375" style="1" customWidth="1"/>
    <col min="3083" max="3083" width="17.7109375" style="1" customWidth="1"/>
    <col min="3084" max="3084" width="16.42578125" style="1" customWidth="1"/>
    <col min="3085" max="3085" width="10.7109375" style="1" customWidth="1"/>
    <col min="3086" max="3086" width="10.28515625" style="1" customWidth="1"/>
    <col min="3087" max="3087" width="68.7109375" style="1" customWidth="1"/>
    <col min="3088" max="3089" width="8.7109375" style="1"/>
    <col min="3090" max="3090" width="1.28515625" style="1" customWidth="1"/>
    <col min="3091" max="3328" width="8.7109375" style="1"/>
    <col min="3329" max="3329" width="49.7109375" style="1" bestFit="1" customWidth="1"/>
    <col min="3330" max="3333" width="21.140625" style="1" customWidth="1"/>
    <col min="3334" max="3334" width="25.42578125" style="1" customWidth="1"/>
    <col min="3335" max="3335" width="13.42578125" style="1" customWidth="1"/>
    <col min="3336" max="3336" width="13.28515625" style="1" customWidth="1"/>
    <col min="3337" max="3338" width="11.7109375" style="1" customWidth="1"/>
    <col min="3339" max="3339" width="17.7109375" style="1" customWidth="1"/>
    <col min="3340" max="3340" width="16.42578125" style="1" customWidth="1"/>
    <col min="3341" max="3341" width="10.7109375" style="1" customWidth="1"/>
    <col min="3342" max="3342" width="10.28515625" style="1" customWidth="1"/>
    <col min="3343" max="3343" width="68.7109375" style="1" customWidth="1"/>
    <col min="3344" max="3345" width="8.7109375" style="1"/>
    <col min="3346" max="3346" width="1.28515625" style="1" customWidth="1"/>
    <col min="3347" max="3584" width="8.7109375" style="1"/>
    <col min="3585" max="3585" width="49.7109375" style="1" bestFit="1" customWidth="1"/>
    <col min="3586" max="3589" width="21.140625" style="1" customWidth="1"/>
    <col min="3590" max="3590" width="25.42578125" style="1" customWidth="1"/>
    <col min="3591" max="3591" width="13.42578125" style="1" customWidth="1"/>
    <col min="3592" max="3592" width="13.28515625" style="1" customWidth="1"/>
    <col min="3593" max="3594" width="11.7109375" style="1" customWidth="1"/>
    <col min="3595" max="3595" width="17.7109375" style="1" customWidth="1"/>
    <col min="3596" max="3596" width="16.42578125" style="1" customWidth="1"/>
    <col min="3597" max="3597" width="10.7109375" style="1" customWidth="1"/>
    <col min="3598" max="3598" width="10.28515625" style="1" customWidth="1"/>
    <col min="3599" max="3599" width="68.7109375" style="1" customWidth="1"/>
    <col min="3600" max="3601" width="8.7109375" style="1"/>
    <col min="3602" max="3602" width="1.28515625" style="1" customWidth="1"/>
    <col min="3603" max="3840" width="8.7109375" style="1"/>
    <col min="3841" max="3841" width="49.7109375" style="1" bestFit="1" customWidth="1"/>
    <col min="3842" max="3845" width="21.140625" style="1" customWidth="1"/>
    <col min="3846" max="3846" width="25.42578125" style="1" customWidth="1"/>
    <col min="3847" max="3847" width="13.42578125" style="1" customWidth="1"/>
    <col min="3848" max="3848" width="13.28515625" style="1" customWidth="1"/>
    <col min="3849" max="3850" width="11.7109375" style="1" customWidth="1"/>
    <col min="3851" max="3851" width="17.7109375" style="1" customWidth="1"/>
    <col min="3852" max="3852" width="16.42578125" style="1" customWidth="1"/>
    <col min="3853" max="3853" width="10.7109375" style="1" customWidth="1"/>
    <col min="3854" max="3854" width="10.28515625" style="1" customWidth="1"/>
    <col min="3855" max="3855" width="68.7109375" style="1" customWidth="1"/>
    <col min="3856" max="3857" width="8.7109375" style="1"/>
    <col min="3858" max="3858" width="1.28515625" style="1" customWidth="1"/>
    <col min="3859" max="4096" width="8.7109375" style="1"/>
    <col min="4097" max="4097" width="49.7109375" style="1" bestFit="1" customWidth="1"/>
    <col min="4098" max="4101" width="21.140625" style="1" customWidth="1"/>
    <col min="4102" max="4102" width="25.42578125" style="1" customWidth="1"/>
    <col min="4103" max="4103" width="13.42578125" style="1" customWidth="1"/>
    <col min="4104" max="4104" width="13.28515625" style="1" customWidth="1"/>
    <col min="4105" max="4106" width="11.7109375" style="1" customWidth="1"/>
    <col min="4107" max="4107" width="17.7109375" style="1" customWidth="1"/>
    <col min="4108" max="4108" width="16.42578125" style="1" customWidth="1"/>
    <col min="4109" max="4109" width="10.7109375" style="1" customWidth="1"/>
    <col min="4110" max="4110" width="10.28515625" style="1" customWidth="1"/>
    <col min="4111" max="4111" width="68.7109375" style="1" customWidth="1"/>
    <col min="4112" max="4113" width="8.7109375" style="1"/>
    <col min="4114" max="4114" width="1.28515625" style="1" customWidth="1"/>
    <col min="4115" max="4352" width="8.7109375" style="1"/>
    <col min="4353" max="4353" width="49.7109375" style="1" bestFit="1" customWidth="1"/>
    <col min="4354" max="4357" width="21.140625" style="1" customWidth="1"/>
    <col min="4358" max="4358" width="25.42578125" style="1" customWidth="1"/>
    <col min="4359" max="4359" width="13.42578125" style="1" customWidth="1"/>
    <col min="4360" max="4360" width="13.28515625" style="1" customWidth="1"/>
    <col min="4361" max="4362" width="11.7109375" style="1" customWidth="1"/>
    <col min="4363" max="4363" width="17.7109375" style="1" customWidth="1"/>
    <col min="4364" max="4364" width="16.42578125" style="1" customWidth="1"/>
    <col min="4365" max="4365" width="10.7109375" style="1" customWidth="1"/>
    <col min="4366" max="4366" width="10.28515625" style="1" customWidth="1"/>
    <col min="4367" max="4367" width="68.7109375" style="1" customWidth="1"/>
    <col min="4368" max="4369" width="8.7109375" style="1"/>
    <col min="4370" max="4370" width="1.28515625" style="1" customWidth="1"/>
    <col min="4371" max="4608" width="8.7109375" style="1"/>
    <col min="4609" max="4609" width="49.7109375" style="1" bestFit="1" customWidth="1"/>
    <col min="4610" max="4613" width="21.140625" style="1" customWidth="1"/>
    <col min="4614" max="4614" width="25.42578125" style="1" customWidth="1"/>
    <col min="4615" max="4615" width="13.42578125" style="1" customWidth="1"/>
    <col min="4616" max="4616" width="13.28515625" style="1" customWidth="1"/>
    <col min="4617" max="4618" width="11.7109375" style="1" customWidth="1"/>
    <col min="4619" max="4619" width="17.7109375" style="1" customWidth="1"/>
    <col min="4620" max="4620" width="16.42578125" style="1" customWidth="1"/>
    <col min="4621" max="4621" width="10.7109375" style="1" customWidth="1"/>
    <col min="4622" max="4622" width="10.28515625" style="1" customWidth="1"/>
    <col min="4623" max="4623" width="68.7109375" style="1" customWidth="1"/>
    <col min="4624" max="4625" width="8.7109375" style="1"/>
    <col min="4626" max="4626" width="1.28515625" style="1" customWidth="1"/>
    <col min="4627" max="4864" width="8.7109375" style="1"/>
    <col min="4865" max="4865" width="49.7109375" style="1" bestFit="1" customWidth="1"/>
    <col min="4866" max="4869" width="21.140625" style="1" customWidth="1"/>
    <col min="4870" max="4870" width="25.42578125" style="1" customWidth="1"/>
    <col min="4871" max="4871" width="13.42578125" style="1" customWidth="1"/>
    <col min="4872" max="4872" width="13.28515625" style="1" customWidth="1"/>
    <col min="4873" max="4874" width="11.7109375" style="1" customWidth="1"/>
    <col min="4875" max="4875" width="17.7109375" style="1" customWidth="1"/>
    <col min="4876" max="4876" width="16.42578125" style="1" customWidth="1"/>
    <col min="4877" max="4877" width="10.7109375" style="1" customWidth="1"/>
    <col min="4878" max="4878" width="10.28515625" style="1" customWidth="1"/>
    <col min="4879" max="4879" width="68.7109375" style="1" customWidth="1"/>
    <col min="4880" max="4881" width="8.7109375" style="1"/>
    <col min="4882" max="4882" width="1.28515625" style="1" customWidth="1"/>
    <col min="4883" max="5120" width="8.7109375" style="1"/>
    <col min="5121" max="5121" width="49.7109375" style="1" bestFit="1" customWidth="1"/>
    <col min="5122" max="5125" width="21.140625" style="1" customWidth="1"/>
    <col min="5126" max="5126" width="25.42578125" style="1" customWidth="1"/>
    <col min="5127" max="5127" width="13.42578125" style="1" customWidth="1"/>
    <col min="5128" max="5128" width="13.28515625" style="1" customWidth="1"/>
    <col min="5129" max="5130" width="11.7109375" style="1" customWidth="1"/>
    <col min="5131" max="5131" width="17.7109375" style="1" customWidth="1"/>
    <col min="5132" max="5132" width="16.42578125" style="1" customWidth="1"/>
    <col min="5133" max="5133" width="10.7109375" style="1" customWidth="1"/>
    <col min="5134" max="5134" width="10.28515625" style="1" customWidth="1"/>
    <col min="5135" max="5135" width="68.7109375" style="1" customWidth="1"/>
    <col min="5136" max="5137" width="8.7109375" style="1"/>
    <col min="5138" max="5138" width="1.28515625" style="1" customWidth="1"/>
    <col min="5139" max="5376" width="8.7109375" style="1"/>
    <col min="5377" max="5377" width="49.7109375" style="1" bestFit="1" customWidth="1"/>
    <col min="5378" max="5381" width="21.140625" style="1" customWidth="1"/>
    <col min="5382" max="5382" width="25.42578125" style="1" customWidth="1"/>
    <col min="5383" max="5383" width="13.42578125" style="1" customWidth="1"/>
    <col min="5384" max="5384" width="13.28515625" style="1" customWidth="1"/>
    <col min="5385" max="5386" width="11.7109375" style="1" customWidth="1"/>
    <col min="5387" max="5387" width="17.7109375" style="1" customWidth="1"/>
    <col min="5388" max="5388" width="16.42578125" style="1" customWidth="1"/>
    <col min="5389" max="5389" width="10.7109375" style="1" customWidth="1"/>
    <col min="5390" max="5390" width="10.28515625" style="1" customWidth="1"/>
    <col min="5391" max="5391" width="68.7109375" style="1" customWidth="1"/>
    <col min="5392" max="5393" width="8.7109375" style="1"/>
    <col min="5394" max="5394" width="1.28515625" style="1" customWidth="1"/>
    <col min="5395" max="5632" width="8.7109375" style="1"/>
    <col min="5633" max="5633" width="49.7109375" style="1" bestFit="1" customWidth="1"/>
    <col min="5634" max="5637" width="21.140625" style="1" customWidth="1"/>
    <col min="5638" max="5638" width="25.42578125" style="1" customWidth="1"/>
    <col min="5639" max="5639" width="13.42578125" style="1" customWidth="1"/>
    <col min="5640" max="5640" width="13.28515625" style="1" customWidth="1"/>
    <col min="5641" max="5642" width="11.7109375" style="1" customWidth="1"/>
    <col min="5643" max="5643" width="17.7109375" style="1" customWidth="1"/>
    <col min="5644" max="5644" width="16.42578125" style="1" customWidth="1"/>
    <col min="5645" max="5645" width="10.7109375" style="1" customWidth="1"/>
    <col min="5646" max="5646" width="10.28515625" style="1" customWidth="1"/>
    <col min="5647" max="5647" width="68.7109375" style="1" customWidth="1"/>
    <col min="5648" max="5649" width="8.7109375" style="1"/>
    <col min="5650" max="5650" width="1.28515625" style="1" customWidth="1"/>
    <col min="5651" max="5888" width="8.7109375" style="1"/>
    <col min="5889" max="5889" width="49.7109375" style="1" bestFit="1" customWidth="1"/>
    <col min="5890" max="5893" width="21.140625" style="1" customWidth="1"/>
    <col min="5894" max="5894" width="25.42578125" style="1" customWidth="1"/>
    <col min="5895" max="5895" width="13.42578125" style="1" customWidth="1"/>
    <col min="5896" max="5896" width="13.28515625" style="1" customWidth="1"/>
    <col min="5897" max="5898" width="11.7109375" style="1" customWidth="1"/>
    <col min="5899" max="5899" width="17.7109375" style="1" customWidth="1"/>
    <col min="5900" max="5900" width="16.42578125" style="1" customWidth="1"/>
    <col min="5901" max="5901" width="10.7109375" style="1" customWidth="1"/>
    <col min="5902" max="5902" width="10.28515625" style="1" customWidth="1"/>
    <col min="5903" max="5903" width="68.7109375" style="1" customWidth="1"/>
    <col min="5904" max="5905" width="8.7109375" style="1"/>
    <col min="5906" max="5906" width="1.28515625" style="1" customWidth="1"/>
    <col min="5907" max="6144" width="8.7109375" style="1"/>
    <col min="6145" max="6145" width="49.7109375" style="1" bestFit="1" customWidth="1"/>
    <col min="6146" max="6149" width="21.140625" style="1" customWidth="1"/>
    <col min="6150" max="6150" width="25.42578125" style="1" customWidth="1"/>
    <col min="6151" max="6151" width="13.42578125" style="1" customWidth="1"/>
    <col min="6152" max="6152" width="13.28515625" style="1" customWidth="1"/>
    <col min="6153" max="6154" width="11.7109375" style="1" customWidth="1"/>
    <col min="6155" max="6155" width="17.7109375" style="1" customWidth="1"/>
    <col min="6156" max="6156" width="16.42578125" style="1" customWidth="1"/>
    <col min="6157" max="6157" width="10.7109375" style="1" customWidth="1"/>
    <col min="6158" max="6158" width="10.28515625" style="1" customWidth="1"/>
    <col min="6159" max="6159" width="68.7109375" style="1" customWidth="1"/>
    <col min="6160" max="6161" width="8.7109375" style="1"/>
    <col min="6162" max="6162" width="1.28515625" style="1" customWidth="1"/>
    <col min="6163" max="6400" width="8.7109375" style="1"/>
    <col min="6401" max="6401" width="49.7109375" style="1" bestFit="1" customWidth="1"/>
    <col min="6402" max="6405" width="21.140625" style="1" customWidth="1"/>
    <col min="6406" max="6406" width="25.42578125" style="1" customWidth="1"/>
    <col min="6407" max="6407" width="13.42578125" style="1" customWidth="1"/>
    <col min="6408" max="6408" width="13.28515625" style="1" customWidth="1"/>
    <col min="6409" max="6410" width="11.7109375" style="1" customWidth="1"/>
    <col min="6411" max="6411" width="17.7109375" style="1" customWidth="1"/>
    <col min="6412" max="6412" width="16.42578125" style="1" customWidth="1"/>
    <col min="6413" max="6413" width="10.7109375" style="1" customWidth="1"/>
    <col min="6414" max="6414" width="10.28515625" style="1" customWidth="1"/>
    <col min="6415" max="6415" width="68.7109375" style="1" customWidth="1"/>
    <col min="6416" max="6417" width="8.7109375" style="1"/>
    <col min="6418" max="6418" width="1.28515625" style="1" customWidth="1"/>
    <col min="6419" max="6656" width="8.7109375" style="1"/>
    <col min="6657" max="6657" width="49.7109375" style="1" bestFit="1" customWidth="1"/>
    <col min="6658" max="6661" width="21.140625" style="1" customWidth="1"/>
    <col min="6662" max="6662" width="25.42578125" style="1" customWidth="1"/>
    <col min="6663" max="6663" width="13.42578125" style="1" customWidth="1"/>
    <col min="6664" max="6664" width="13.28515625" style="1" customWidth="1"/>
    <col min="6665" max="6666" width="11.7109375" style="1" customWidth="1"/>
    <col min="6667" max="6667" width="17.7109375" style="1" customWidth="1"/>
    <col min="6668" max="6668" width="16.42578125" style="1" customWidth="1"/>
    <col min="6669" max="6669" width="10.7109375" style="1" customWidth="1"/>
    <col min="6670" max="6670" width="10.28515625" style="1" customWidth="1"/>
    <col min="6671" max="6671" width="68.7109375" style="1" customWidth="1"/>
    <col min="6672" max="6673" width="8.7109375" style="1"/>
    <col min="6674" max="6674" width="1.28515625" style="1" customWidth="1"/>
    <col min="6675" max="6912" width="8.7109375" style="1"/>
    <col min="6913" max="6913" width="49.7109375" style="1" bestFit="1" customWidth="1"/>
    <col min="6914" max="6917" width="21.140625" style="1" customWidth="1"/>
    <col min="6918" max="6918" width="25.42578125" style="1" customWidth="1"/>
    <col min="6919" max="6919" width="13.42578125" style="1" customWidth="1"/>
    <col min="6920" max="6920" width="13.28515625" style="1" customWidth="1"/>
    <col min="6921" max="6922" width="11.7109375" style="1" customWidth="1"/>
    <col min="6923" max="6923" width="17.7109375" style="1" customWidth="1"/>
    <col min="6924" max="6924" width="16.42578125" style="1" customWidth="1"/>
    <col min="6925" max="6925" width="10.7109375" style="1" customWidth="1"/>
    <col min="6926" max="6926" width="10.28515625" style="1" customWidth="1"/>
    <col min="6927" max="6927" width="68.7109375" style="1" customWidth="1"/>
    <col min="6928" max="6929" width="8.7109375" style="1"/>
    <col min="6930" max="6930" width="1.28515625" style="1" customWidth="1"/>
    <col min="6931" max="7168" width="8.7109375" style="1"/>
    <col min="7169" max="7169" width="49.7109375" style="1" bestFit="1" customWidth="1"/>
    <col min="7170" max="7173" width="21.140625" style="1" customWidth="1"/>
    <col min="7174" max="7174" width="25.42578125" style="1" customWidth="1"/>
    <col min="7175" max="7175" width="13.42578125" style="1" customWidth="1"/>
    <col min="7176" max="7176" width="13.28515625" style="1" customWidth="1"/>
    <col min="7177" max="7178" width="11.7109375" style="1" customWidth="1"/>
    <col min="7179" max="7179" width="17.7109375" style="1" customWidth="1"/>
    <col min="7180" max="7180" width="16.42578125" style="1" customWidth="1"/>
    <col min="7181" max="7181" width="10.7109375" style="1" customWidth="1"/>
    <col min="7182" max="7182" width="10.28515625" style="1" customWidth="1"/>
    <col min="7183" max="7183" width="68.7109375" style="1" customWidth="1"/>
    <col min="7184" max="7185" width="8.7109375" style="1"/>
    <col min="7186" max="7186" width="1.28515625" style="1" customWidth="1"/>
    <col min="7187" max="7424" width="8.7109375" style="1"/>
    <col min="7425" max="7425" width="49.7109375" style="1" bestFit="1" customWidth="1"/>
    <col min="7426" max="7429" width="21.140625" style="1" customWidth="1"/>
    <col min="7430" max="7430" width="25.42578125" style="1" customWidth="1"/>
    <col min="7431" max="7431" width="13.42578125" style="1" customWidth="1"/>
    <col min="7432" max="7432" width="13.28515625" style="1" customWidth="1"/>
    <col min="7433" max="7434" width="11.7109375" style="1" customWidth="1"/>
    <col min="7435" max="7435" width="17.7109375" style="1" customWidth="1"/>
    <col min="7436" max="7436" width="16.42578125" style="1" customWidth="1"/>
    <col min="7437" max="7437" width="10.7109375" style="1" customWidth="1"/>
    <col min="7438" max="7438" width="10.28515625" style="1" customWidth="1"/>
    <col min="7439" max="7439" width="68.7109375" style="1" customWidth="1"/>
    <col min="7440" max="7441" width="8.7109375" style="1"/>
    <col min="7442" max="7442" width="1.28515625" style="1" customWidth="1"/>
    <col min="7443" max="7680" width="8.7109375" style="1"/>
    <col min="7681" max="7681" width="49.7109375" style="1" bestFit="1" customWidth="1"/>
    <col min="7682" max="7685" width="21.140625" style="1" customWidth="1"/>
    <col min="7686" max="7686" width="25.42578125" style="1" customWidth="1"/>
    <col min="7687" max="7687" width="13.42578125" style="1" customWidth="1"/>
    <col min="7688" max="7688" width="13.28515625" style="1" customWidth="1"/>
    <col min="7689" max="7690" width="11.7109375" style="1" customWidth="1"/>
    <col min="7691" max="7691" width="17.7109375" style="1" customWidth="1"/>
    <col min="7692" max="7692" width="16.42578125" style="1" customWidth="1"/>
    <col min="7693" max="7693" width="10.7109375" style="1" customWidth="1"/>
    <col min="7694" max="7694" width="10.28515625" style="1" customWidth="1"/>
    <col min="7695" max="7695" width="68.7109375" style="1" customWidth="1"/>
    <col min="7696" max="7697" width="8.7109375" style="1"/>
    <col min="7698" max="7698" width="1.28515625" style="1" customWidth="1"/>
    <col min="7699" max="7936" width="8.7109375" style="1"/>
    <col min="7937" max="7937" width="49.7109375" style="1" bestFit="1" customWidth="1"/>
    <col min="7938" max="7941" width="21.140625" style="1" customWidth="1"/>
    <col min="7942" max="7942" width="25.42578125" style="1" customWidth="1"/>
    <col min="7943" max="7943" width="13.42578125" style="1" customWidth="1"/>
    <col min="7944" max="7944" width="13.28515625" style="1" customWidth="1"/>
    <col min="7945" max="7946" width="11.7109375" style="1" customWidth="1"/>
    <col min="7947" max="7947" width="17.7109375" style="1" customWidth="1"/>
    <col min="7948" max="7948" width="16.42578125" style="1" customWidth="1"/>
    <col min="7949" max="7949" width="10.7109375" style="1" customWidth="1"/>
    <col min="7950" max="7950" width="10.28515625" style="1" customWidth="1"/>
    <col min="7951" max="7951" width="68.7109375" style="1" customWidth="1"/>
    <col min="7952" max="7953" width="8.7109375" style="1"/>
    <col min="7954" max="7954" width="1.28515625" style="1" customWidth="1"/>
    <col min="7955" max="8192" width="8.7109375" style="1"/>
    <col min="8193" max="8193" width="49.7109375" style="1" bestFit="1" customWidth="1"/>
    <col min="8194" max="8197" width="21.140625" style="1" customWidth="1"/>
    <col min="8198" max="8198" width="25.42578125" style="1" customWidth="1"/>
    <col min="8199" max="8199" width="13.42578125" style="1" customWidth="1"/>
    <col min="8200" max="8200" width="13.28515625" style="1" customWidth="1"/>
    <col min="8201" max="8202" width="11.7109375" style="1" customWidth="1"/>
    <col min="8203" max="8203" width="17.7109375" style="1" customWidth="1"/>
    <col min="8204" max="8204" width="16.42578125" style="1" customWidth="1"/>
    <col min="8205" max="8205" width="10.7109375" style="1" customWidth="1"/>
    <col min="8206" max="8206" width="10.28515625" style="1" customWidth="1"/>
    <col min="8207" max="8207" width="68.7109375" style="1" customWidth="1"/>
    <col min="8208" max="8209" width="8.7109375" style="1"/>
    <col min="8210" max="8210" width="1.28515625" style="1" customWidth="1"/>
    <col min="8211" max="8448" width="8.7109375" style="1"/>
    <col min="8449" max="8449" width="49.7109375" style="1" bestFit="1" customWidth="1"/>
    <col min="8450" max="8453" width="21.140625" style="1" customWidth="1"/>
    <col min="8454" max="8454" width="25.42578125" style="1" customWidth="1"/>
    <col min="8455" max="8455" width="13.42578125" style="1" customWidth="1"/>
    <col min="8456" max="8456" width="13.28515625" style="1" customWidth="1"/>
    <col min="8457" max="8458" width="11.7109375" style="1" customWidth="1"/>
    <col min="8459" max="8459" width="17.7109375" style="1" customWidth="1"/>
    <col min="8460" max="8460" width="16.42578125" style="1" customWidth="1"/>
    <col min="8461" max="8461" width="10.7109375" style="1" customWidth="1"/>
    <col min="8462" max="8462" width="10.28515625" style="1" customWidth="1"/>
    <col min="8463" max="8463" width="68.7109375" style="1" customWidth="1"/>
    <col min="8464" max="8465" width="8.7109375" style="1"/>
    <col min="8466" max="8466" width="1.28515625" style="1" customWidth="1"/>
    <col min="8467" max="8704" width="8.7109375" style="1"/>
    <col min="8705" max="8705" width="49.7109375" style="1" bestFit="1" customWidth="1"/>
    <col min="8706" max="8709" width="21.140625" style="1" customWidth="1"/>
    <col min="8710" max="8710" width="25.42578125" style="1" customWidth="1"/>
    <col min="8711" max="8711" width="13.42578125" style="1" customWidth="1"/>
    <col min="8712" max="8712" width="13.28515625" style="1" customWidth="1"/>
    <col min="8713" max="8714" width="11.7109375" style="1" customWidth="1"/>
    <col min="8715" max="8715" width="17.7109375" style="1" customWidth="1"/>
    <col min="8716" max="8716" width="16.42578125" style="1" customWidth="1"/>
    <col min="8717" max="8717" width="10.7109375" style="1" customWidth="1"/>
    <col min="8718" max="8718" width="10.28515625" style="1" customWidth="1"/>
    <col min="8719" max="8719" width="68.7109375" style="1" customWidth="1"/>
    <col min="8720" max="8721" width="8.7109375" style="1"/>
    <col min="8722" max="8722" width="1.28515625" style="1" customWidth="1"/>
    <col min="8723" max="8960" width="8.7109375" style="1"/>
    <col min="8961" max="8961" width="49.7109375" style="1" bestFit="1" customWidth="1"/>
    <col min="8962" max="8965" width="21.140625" style="1" customWidth="1"/>
    <col min="8966" max="8966" width="25.42578125" style="1" customWidth="1"/>
    <col min="8967" max="8967" width="13.42578125" style="1" customWidth="1"/>
    <col min="8968" max="8968" width="13.28515625" style="1" customWidth="1"/>
    <col min="8969" max="8970" width="11.7109375" style="1" customWidth="1"/>
    <col min="8971" max="8971" width="17.7109375" style="1" customWidth="1"/>
    <col min="8972" max="8972" width="16.42578125" style="1" customWidth="1"/>
    <col min="8973" max="8973" width="10.7109375" style="1" customWidth="1"/>
    <col min="8974" max="8974" width="10.28515625" style="1" customWidth="1"/>
    <col min="8975" max="8975" width="68.7109375" style="1" customWidth="1"/>
    <col min="8976" max="8977" width="8.7109375" style="1"/>
    <col min="8978" max="8978" width="1.28515625" style="1" customWidth="1"/>
    <col min="8979" max="9216" width="8.7109375" style="1"/>
    <col min="9217" max="9217" width="49.7109375" style="1" bestFit="1" customWidth="1"/>
    <col min="9218" max="9221" width="21.140625" style="1" customWidth="1"/>
    <col min="9222" max="9222" width="25.42578125" style="1" customWidth="1"/>
    <col min="9223" max="9223" width="13.42578125" style="1" customWidth="1"/>
    <col min="9224" max="9224" width="13.28515625" style="1" customWidth="1"/>
    <col min="9225" max="9226" width="11.7109375" style="1" customWidth="1"/>
    <col min="9227" max="9227" width="17.7109375" style="1" customWidth="1"/>
    <col min="9228" max="9228" width="16.42578125" style="1" customWidth="1"/>
    <col min="9229" max="9229" width="10.7109375" style="1" customWidth="1"/>
    <col min="9230" max="9230" width="10.28515625" style="1" customWidth="1"/>
    <col min="9231" max="9231" width="68.7109375" style="1" customWidth="1"/>
    <col min="9232" max="9233" width="8.7109375" style="1"/>
    <col min="9234" max="9234" width="1.28515625" style="1" customWidth="1"/>
    <col min="9235" max="9472" width="8.7109375" style="1"/>
    <col min="9473" max="9473" width="49.7109375" style="1" bestFit="1" customWidth="1"/>
    <col min="9474" max="9477" width="21.140625" style="1" customWidth="1"/>
    <col min="9478" max="9478" width="25.42578125" style="1" customWidth="1"/>
    <col min="9479" max="9479" width="13.42578125" style="1" customWidth="1"/>
    <col min="9480" max="9480" width="13.28515625" style="1" customWidth="1"/>
    <col min="9481" max="9482" width="11.7109375" style="1" customWidth="1"/>
    <col min="9483" max="9483" width="17.7109375" style="1" customWidth="1"/>
    <col min="9484" max="9484" width="16.42578125" style="1" customWidth="1"/>
    <col min="9485" max="9485" width="10.7109375" style="1" customWidth="1"/>
    <col min="9486" max="9486" width="10.28515625" style="1" customWidth="1"/>
    <col min="9487" max="9487" width="68.7109375" style="1" customWidth="1"/>
    <col min="9488" max="9489" width="8.7109375" style="1"/>
    <col min="9490" max="9490" width="1.28515625" style="1" customWidth="1"/>
    <col min="9491" max="9728" width="8.7109375" style="1"/>
    <col min="9729" max="9729" width="49.7109375" style="1" bestFit="1" customWidth="1"/>
    <col min="9730" max="9733" width="21.140625" style="1" customWidth="1"/>
    <col min="9734" max="9734" width="25.42578125" style="1" customWidth="1"/>
    <col min="9735" max="9735" width="13.42578125" style="1" customWidth="1"/>
    <col min="9736" max="9736" width="13.28515625" style="1" customWidth="1"/>
    <col min="9737" max="9738" width="11.7109375" style="1" customWidth="1"/>
    <col min="9739" max="9739" width="17.7109375" style="1" customWidth="1"/>
    <col min="9740" max="9740" width="16.42578125" style="1" customWidth="1"/>
    <col min="9741" max="9741" width="10.7109375" style="1" customWidth="1"/>
    <col min="9742" max="9742" width="10.28515625" style="1" customWidth="1"/>
    <col min="9743" max="9743" width="68.7109375" style="1" customWidth="1"/>
    <col min="9744" max="9745" width="8.7109375" style="1"/>
    <col min="9746" max="9746" width="1.28515625" style="1" customWidth="1"/>
    <col min="9747" max="9984" width="8.7109375" style="1"/>
    <col min="9985" max="9985" width="49.7109375" style="1" bestFit="1" customWidth="1"/>
    <col min="9986" max="9989" width="21.140625" style="1" customWidth="1"/>
    <col min="9990" max="9990" width="25.42578125" style="1" customWidth="1"/>
    <col min="9991" max="9991" width="13.42578125" style="1" customWidth="1"/>
    <col min="9992" max="9992" width="13.28515625" style="1" customWidth="1"/>
    <col min="9993" max="9994" width="11.7109375" style="1" customWidth="1"/>
    <col min="9995" max="9995" width="17.7109375" style="1" customWidth="1"/>
    <col min="9996" max="9996" width="16.42578125" style="1" customWidth="1"/>
    <col min="9997" max="9997" width="10.7109375" style="1" customWidth="1"/>
    <col min="9998" max="9998" width="10.28515625" style="1" customWidth="1"/>
    <col min="9999" max="9999" width="68.7109375" style="1" customWidth="1"/>
    <col min="10000" max="10001" width="8.7109375" style="1"/>
    <col min="10002" max="10002" width="1.28515625" style="1" customWidth="1"/>
    <col min="10003" max="10240" width="8.7109375" style="1"/>
    <col min="10241" max="10241" width="49.7109375" style="1" bestFit="1" customWidth="1"/>
    <col min="10242" max="10245" width="21.140625" style="1" customWidth="1"/>
    <col min="10246" max="10246" width="25.42578125" style="1" customWidth="1"/>
    <col min="10247" max="10247" width="13.42578125" style="1" customWidth="1"/>
    <col min="10248" max="10248" width="13.28515625" style="1" customWidth="1"/>
    <col min="10249" max="10250" width="11.7109375" style="1" customWidth="1"/>
    <col min="10251" max="10251" width="17.7109375" style="1" customWidth="1"/>
    <col min="10252" max="10252" width="16.42578125" style="1" customWidth="1"/>
    <col min="10253" max="10253" width="10.7109375" style="1" customWidth="1"/>
    <col min="10254" max="10254" width="10.28515625" style="1" customWidth="1"/>
    <col min="10255" max="10255" width="68.7109375" style="1" customWidth="1"/>
    <col min="10256" max="10257" width="8.7109375" style="1"/>
    <col min="10258" max="10258" width="1.28515625" style="1" customWidth="1"/>
    <col min="10259" max="10496" width="8.7109375" style="1"/>
    <col min="10497" max="10497" width="49.7109375" style="1" bestFit="1" customWidth="1"/>
    <col min="10498" max="10501" width="21.140625" style="1" customWidth="1"/>
    <col min="10502" max="10502" width="25.42578125" style="1" customWidth="1"/>
    <col min="10503" max="10503" width="13.42578125" style="1" customWidth="1"/>
    <col min="10504" max="10504" width="13.28515625" style="1" customWidth="1"/>
    <col min="10505" max="10506" width="11.7109375" style="1" customWidth="1"/>
    <col min="10507" max="10507" width="17.7109375" style="1" customWidth="1"/>
    <col min="10508" max="10508" width="16.42578125" style="1" customWidth="1"/>
    <col min="10509" max="10509" width="10.7109375" style="1" customWidth="1"/>
    <col min="10510" max="10510" width="10.28515625" style="1" customWidth="1"/>
    <col min="10511" max="10511" width="68.7109375" style="1" customWidth="1"/>
    <col min="10512" max="10513" width="8.7109375" style="1"/>
    <col min="10514" max="10514" width="1.28515625" style="1" customWidth="1"/>
    <col min="10515" max="10752" width="8.7109375" style="1"/>
    <col min="10753" max="10753" width="49.7109375" style="1" bestFit="1" customWidth="1"/>
    <col min="10754" max="10757" width="21.140625" style="1" customWidth="1"/>
    <col min="10758" max="10758" width="25.42578125" style="1" customWidth="1"/>
    <col min="10759" max="10759" width="13.42578125" style="1" customWidth="1"/>
    <col min="10760" max="10760" width="13.28515625" style="1" customWidth="1"/>
    <col min="10761" max="10762" width="11.7109375" style="1" customWidth="1"/>
    <col min="10763" max="10763" width="17.7109375" style="1" customWidth="1"/>
    <col min="10764" max="10764" width="16.42578125" style="1" customWidth="1"/>
    <col min="10765" max="10765" width="10.7109375" style="1" customWidth="1"/>
    <col min="10766" max="10766" width="10.28515625" style="1" customWidth="1"/>
    <col min="10767" max="10767" width="68.7109375" style="1" customWidth="1"/>
    <col min="10768" max="10769" width="8.7109375" style="1"/>
    <col min="10770" max="10770" width="1.28515625" style="1" customWidth="1"/>
    <col min="10771" max="11008" width="8.7109375" style="1"/>
    <col min="11009" max="11009" width="49.7109375" style="1" bestFit="1" customWidth="1"/>
    <col min="11010" max="11013" width="21.140625" style="1" customWidth="1"/>
    <col min="11014" max="11014" width="25.42578125" style="1" customWidth="1"/>
    <col min="11015" max="11015" width="13.42578125" style="1" customWidth="1"/>
    <col min="11016" max="11016" width="13.28515625" style="1" customWidth="1"/>
    <col min="11017" max="11018" width="11.7109375" style="1" customWidth="1"/>
    <col min="11019" max="11019" width="17.7109375" style="1" customWidth="1"/>
    <col min="11020" max="11020" width="16.42578125" style="1" customWidth="1"/>
    <col min="11021" max="11021" width="10.7109375" style="1" customWidth="1"/>
    <col min="11022" max="11022" width="10.28515625" style="1" customWidth="1"/>
    <col min="11023" max="11023" width="68.7109375" style="1" customWidth="1"/>
    <col min="11024" max="11025" width="8.7109375" style="1"/>
    <col min="11026" max="11026" width="1.28515625" style="1" customWidth="1"/>
    <col min="11027" max="11264" width="8.7109375" style="1"/>
    <col min="11265" max="11265" width="49.7109375" style="1" bestFit="1" customWidth="1"/>
    <col min="11266" max="11269" width="21.140625" style="1" customWidth="1"/>
    <col min="11270" max="11270" width="25.42578125" style="1" customWidth="1"/>
    <col min="11271" max="11271" width="13.42578125" style="1" customWidth="1"/>
    <col min="11272" max="11272" width="13.28515625" style="1" customWidth="1"/>
    <col min="11273" max="11274" width="11.7109375" style="1" customWidth="1"/>
    <col min="11275" max="11275" width="17.7109375" style="1" customWidth="1"/>
    <col min="11276" max="11276" width="16.42578125" style="1" customWidth="1"/>
    <col min="11277" max="11277" width="10.7109375" style="1" customWidth="1"/>
    <col min="11278" max="11278" width="10.28515625" style="1" customWidth="1"/>
    <col min="11279" max="11279" width="68.7109375" style="1" customWidth="1"/>
    <col min="11280" max="11281" width="8.7109375" style="1"/>
    <col min="11282" max="11282" width="1.28515625" style="1" customWidth="1"/>
    <col min="11283" max="11520" width="8.7109375" style="1"/>
    <col min="11521" max="11521" width="49.7109375" style="1" bestFit="1" customWidth="1"/>
    <col min="11522" max="11525" width="21.140625" style="1" customWidth="1"/>
    <col min="11526" max="11526" width="25.42578125" style="1" customWidth="1"/>
    <col min="11527" max="11527" width="13.42578125" style="1" customWidth="1"/>
    <col min="11528" max="11528" width="13.28515625" style="1" customWidth="1"/>
    <col min="11529" max="11530" width="11.7109375" style="1" customWidth="1"/>
    <col min="11531" max="11531" width="17.7109375" style="1" customWidth="1"/>
    <col min="11532" max="11532" width="16.42578125" style="1" customWidth="1"/>
    <col min="11533" max="11533" width="10.7109375" style="1" customWidth="1"/>
    <col min="11534" max="11534" width="10.28515625" style="1" customWidth="1"/>
    <col min="11535" max="11535" width="68.7109375" style="1" customWidth="1"/>
    <col min="11536" max="11537" width="8.7109375" style="1"/>
    <col min="11538" max="11538" width="1.28515625" style="1" customWidth="1"/>
    <col min="11539" max="11776" width="8.7109375" style="1"/>
    <col min="11777" max="11777" width="49.7109375" style="1" bestFit="1" customWidth="1"/>
    <col min="11778" max="11781" width="21.140625" style="1" customWidth="1"/>
    <col min="11782" max="11782" width="25.42578125" style="1" customWidth="1"/>
    <col min="11783" max="11783" width="13.42578125" style="1" customWidth="1"/>
    <col min="11784" max="11784" width="13.28515625" style="1" customWidth="1"/>
    <col min="11785" max="11786" width="11.7109375" style="1" customWidth="1"/>
    <col min="11787" max="11787" width="17.7109375" style="1" customWidth="1"/>
    <col min="11788" max="11788" width="16.42578125" style="1" customWidth="1"/>
    <col min="11789" max="11789" width="10.7109375" style="1" customWidth="1"/>
    <col min="11790" max="11790" width="10.28515625" style="1" customWidth="1"/>
    <col min="11791" max="11791" width="68.7109375" style="1" customWidth="1"/>
    <col min="11792" max="11793" width="8.7109375" style="1"/>
    <col min="11794" max="11794" width="1.28515625" style="1" customWidth="1"/>
    <col min="11795" max="12032" width="8.7109375" style="1"/>
    <col min="12033" max="12033" width="49.7109375" style="1" bestFit="1" customWidth="1"/>
    <col min="12034" max="12037" width="21.140625" style="1" customWidth="1"/>
    <col min="12038" max="12038" width="25.42578125" style="1" customWidth="1"/>
    <col min="12039" max="12039" width="13.42578125" style="1" customWidth="1"/>
    <col min="12040" max="12040" width="13.28515625" style="1" customWidth="1"/>
    <col min="12041" max="12042" width="11.7109375" style="1" customWidth="1"/>
    <col min="12043" max="12043" width="17.7109375" style="1" customWidth="1"/>
    <col min="12044" max="12044" width="16.42578125" style="1" customWidth="1"/>
    <col min="12045" max="12045" width="10.7109375" style="1" customWidth="1"/>
    <col min="12046" max="12046" width="10.28515625" style="1" customWidth="1"/>
    <col min="12047" max="12047" width="68.7109375" style="1" customWidth="1"/>
    <col min="12048" max="12049" width="8.7109375" style="1"/>
    <col min="12050" max="12050" width="1.28515625" style="1" customWidth="1"/>
    <col min="12051" max="12288" width="8.7109375" style="1"/>
    <col min="12289" max="12289" width="49.7109375" style="1" bestFit="1" customWidth="1"/>
    <col min="12290" max="12293" width="21.140625" style="1" customWidth="1"/>
    <col min="12294" max="12294" width="25.42578125" style="1" customWidth="1"/>
    <col min="12295" max="12295" width="13.42578125" style="1" customWidth="1"/>
    <col min="12296" max="12296" width="13.28515625" style="1" customWidth="1"/>
    <col min="12297" max="12298" width="11.7109375" style="1" customWidth="1"/>
    <col min="12299" max="12299" width="17.7109375" style="1" customWidth="1"/>
    <col min="12300" max="12300" width="16.42578125" style="1" customWidth="1"/>
    <col min="12301" max="12301" width="10.7109375" style="1" customWidth="1"/>
    <col min="12302" max="12302" width="10.28515625" style="1" customWidth="1"/>
    <col min="12303" max="12303" width="68.7109375" style="1" customWidth="1"/>
    <col min="12304" max="12305" width="8.7109375" style="1"/>
    <col min="12306" max="12306" width="1.28515625" style="1" customWidth="1"/>
    <col min="12307" max="12544" width="8.7109375" style="1"/>
    <col min="12545" max="12545" width="49.7109375" style="1" bestFit="1" customWidth="1"/>
    <col min="12546" max="12549" width="21.140625" style="1" customWidth="1"/>
    <col min="12550" max="12550" width="25.42578125" style="1" customWidth="1"/>
    <col min="12551" max="12551" width="13.42578125" style="1" customWidth="1"/>
    <col min="12552" max="12552" width="13.28515625" style="1" customWidth="1"/>
    <col min="12553" max="12554" width="11.7109375" style="1" customWidth="1"/>
    <col min="12555" max="12555" width="17.7109375" style="1" customWidth="1"/>
    <col min="12556" max="12556" width="16.42578125" style="1" customWidth="1"/>
    <col min="12557" max="12557" width="10.7109375" style="1" customWidth="1"/>
    <col min="12558" max="12558" width="10.28515625" style="1" customWidth="1"/>
    <col min="12559" max="12559" width="68.7109375" style="1" customWidth="1"/>
    <col min="12560" max="12561" width="8.7109375" style="1"/>
    <col min="12562" max="12562" width="1.28515625" style="1" customWidth="1"/>
    <col min="12563" max="12800" width="8.7109375" style="1"/>
    <col min="12801" max="12801" width="49.7109375" style="1" bestFit="1" customWidth="1"/>
    <col min="12802" max="12805" width="21.140625" style="1" customWidth="1"/>
    <col min="12806" max="12806" width="25.42578125" style="1" customWidth="1"/>
    <col min="12807" max="12807" width="13.42578125" style="1" customWidth="1"/>
    <col min="12808" max="12808" width="13.28515625" style="1" customWidth="1"/>
    <col min="12809" max="12810" width="11.7109375" style="1" customWidth="1"/>
    <col min="12811" max="12811" width="17.7109375" style="1" customWidth="1"/>
    <col min="12812" max="12812" width="16.42578125" style="1" customWidth="1"/>
    <col min="12813" max="12813" width="10.7109375" style="1" customWidth="1"/>
    <col min="12814" max="12814" width="10.28515625" style="1" customWidth="1"/>
    <col min="12815" max="12815" width="68.7109375" style="1" customWidth="1"/>
    <col min="12816" max="12817" width="8.7109375" style="1"/>
    <col min="12818" max="12818" width="1.28515625" style="1" customWidth="1"/>
    <col min="12819" max="13056" width="8.7109375" style="1"/>
    <col min="13057" max="13057" width="49.7109375" style="1" bestFit="1" customWidth="1"/>
    <col min="13058" max="13061" width="21.140625" style="1" customWidth="1"/>
    <col min="13062" max="13062" width="25.42578125" style="1" customWidth="1"/>
    <col min="13063" max="13063" width="13.42578125" style="1" customWidth="1"/>
    <col min="13064" max="13064" width="13.28515625" style="1" customWidth="1"/>
    <col min="13065" max="13066" width="11.7109375" style="1" customWidth="1"/>
    <col min="13067" max="13067" width="17.7109375" style="1" customWidth="1"/>
    <col min="13068" max="13068" width="16.42578125" style="1" customWidth="1"/>
    <col min="13069" max="13069" width="10.7109375" style="1" customWidth="1"/>
    <col min="13070" max="13070" width="10.28515625" style="1" customWidth="1"/>
    <col min="13071" max="13071" width="68.7109375" style="1" customWidth="1"/>
    <col min="13072" max="13073" width="8.7109375" style="1"/>
    <col min="13074" max="13074" width="1.28515625" style="1" customWidth="1"/>
    <col min="13075" max="13312" width="8.7109375" style="1"/>
    <col min="13313" max="13313" width="49.7109375" style="1" bestFit="1" customWidth="1"/>
    <col min="13314" max="13317" width="21.140625" style="1" customWidth="1"/>
    <col min="13318" max="13318" width="25.42578125" style="1" customWidth="1"/>
    <col min="13319" max="13319" width="13.42578125" style="1" customWidth="1"/>
    <col min="13320" max="13320" width="13.28515625" style="1" customWidth="1"/>
    <col min="13321" max="13322" width="11.7109375" style="1" customWidth="1"/>
    <col min="13323" max="13323" width="17.7109375" style="1" customWidth="1"/>
    <col min="13324" max="13324" width="16.42578125" style="1" customWidth="1"/>
    <col min="13325" max="13325" width="10.7109375" style="1" customWidth="1"/>
    <col min="13326" max="13326" width="10.28515625" style="1" customWidth="1"/>
    <col min="13327" max="13327" width="68.7109375" style="1" customWidth="1"/>
    <col min="13328" max="13329" width="8.7109375" style="1"/>
    <col min="13330" max="13330" width="1.28515625" style="1" customWidth="1"/>
    <col min="13331" max="13568" width="8.7109375" style="1"/>
    <col min="13569" max="13569" width="49.7109375" style="1" bestFit="1" customWidth="1"/>
    <col min="13570" max="13573" width="21.140625" style="1" customWidth="1"/>
    <col min="13574" max="13574" width="25.42578125" style="1" customWidth="1"/>
    <col min="13575" max="13575" width="13.42578125" style="1" customWidth="1"/>
    <col min="13576" max="13576" width="13.28515625" style="1" customWidth="1"/>
    <col min="13577" max="13578" width="11.7109375" style="1" customWidth="1"/>
    <col min="13579" max="13579" width="17.7109375" style="1" customWidth="1"/>
    <col min="13580" max="13580" width="16.42578125" style="1" customWidth="1"/>
    <col min="13581" max="13581" width="10.7109375" style="1" customWidth="1"/>
    <col min="13582" max="13582" width="10.28515625" style="1" customWidth="1"/>
    <col min="13583" max="13583" width="68.7109375" style="1" customWidth="1"/>
    <col min="13584" max="13585" width="8.7109375" style="1"/>
    <col min="13586" max="13586" width="1.28515625" style="1" customWidth="1"/>
    <col min="13587" max="13824" width="8.7109375" style="1"/>
    <col min="13825" max="13825" width="49.7109375" style="1" bestFit="1" customWidth="1"/>
    <col min="13826" max="13829" width="21.140625" style="1" customWidth="1"/>
    <col min="13830" max="13830" width="25.42578125" style="1" customWidth="1"/>
    <col min="13831" max="13831" width="13.42578125" style="1" customWidth="1"/>
    <col min="13832" max="13832" width="13.28515625" style="1" customWidth="1"/>
    <col min="13833" max="13834" width="11.7109375" style="1" customWidth="1"/>
    <col min="13835" max="13835" width="17.7109375" style="1" customWidth="1"/>
    <col min="13836" max="13836" width="16.42578125" style="1" customWidth="1"/>
    <col min="13837" max="13837" width="10.7109375" style="1" customWidth="1"/>
    <col min="13838" max="13838" width="10.28515625" style="1" customWidth="1"/>
    <col min="13839" max="13839" width="68.7109375" style="1" customWidth="1"/>
    <col min="13840" max="13841" width="8.7109375" style="1"/>
    <col min="13842" max="13842" width="1.28515625" style="1" customWidth="1"/>
    <col min="13843" max="14080" width="8.7109375" style="1"/>
    <col min="14081" max="14081" width="49.7109375" style="1" bestFit="1" customWidth="1"/>
    <col min="14082" max="14085" width="21.140625" style="1" customWidth="1"/>
    <col min="14086" max="14086" width="25.42578125" style="1" customWidth="1"/>
    <col min="14087" max="14087" width="13.42578125" style="1" customWidth="1"/>
    <col min="14088" max="14088" width="13.28515625" style="1" customWidth="1"/>
    <col min="14089" max="14090" width="11.7109375" style="1" customWidth="1"/>
    <col min="14091" max="14091" width="17.7109375" style="1" customWidth="1"/>
    <col min="14092" max="14092" width="16.42578125" style="1" customWidth="1"/>
    <col min="14093" max="14093" width="10.7109375" style="1" customWidth="1"/>
    <col min="14094" max="14094" width="10.28515625" style="1" customWidth="1"/>
    <col min="14095" max="14095" width="68.7109375" style="1" customWidth="1"/>
    <col min="14096" max="14097" width="8.7109375" style="1"/>
    <col min="14098" max="14098" width="1.28515625" style="1" customWidth="1"/>
    <col min="14099" max="14336" width="8.7109375" style="1"/>
    <col min="14337" max="14337" width="49.7109375" style="1" bestFit="1" customWidth="1"/>
    <col min="14338" max="14341" width="21.140625" style="1" customWidth="1"/>
    <col min="14342" max="14342" width="25.42578125" style="1" customWidth="1"/>
    <col min="14343" max="14343" width="13.42578125" style="1" customWidth="1"/>
    <col min="14344" max="14344" width="13.28515625" style="1" customWidth="1"/>
    <col min="14345" max="14346" width="11.7109375" style="1" customWidth="1"/>
    <col min="14347" max="14347" width="17.7109375" style="1" customWidth="1"/>
    <col min="14348" max="14348" width="16.42578125" style="1" customWidth="1"/>
    <col min="14349" max="14349" width="10.7109375" style="1" customWidth="1"/>
    <col min="14350" max="14350" width="10.28515625" style="1" customWidth="1"/>
    <col min="14351" max="14351" width="68.7109375" style="1" customWidth="1"/>
    <col min="14352" max="14353" width="8.7109375" style="1"/>
    <col min="14354" max="14354" width="1.28515625" style="1" customWidth="1"/>
    <col min="14355" max="14592" width="8.7109375" style="1"/>
    <col min="14593" max="14593" width="49.7109375" style="1" bestFit="1" customWidth="1"/>
    <col min="14594" max="14597" width="21.140625" style="1" customWidth="1"/>
    <col min="14598" max="14598" width="25.42578125" style="1" customWidth="1"/>
    <col min="14599" max="14599" width="13.42578125" style="1" customWidth="1"/>
    <col min="14600" max="14600" width="13.28515625" style="1" customWidth="1"/>
    <col min="14601" max="14602" width="11.7109375" style="1" customWidth="1"/>
    <col min="14603" max="14603" width="17.7109375" style="1" customWidth="1"/>
    <col min="14604" max="14604" width="16.42578125" style="1" customWidth="1"/>
    <col min="14605" max="14605" width="10.7109375" style="1" customWidth="1"/>
    <col min="14606" max="14606" width="10.28515625" style="1" customWidth="1"/>
    <col min="14607" max="14607" width="68.7109375" style="1" customWidth="1"/>
    <col min="14608" max="14609" width="8.7109375" style="1"/>
    <col min="14610" max="14610" width="1.28515625" style="1" customWidth="1"/>
    <col min="14611" max="14848" width="8.7109375" style="1"/>
    <col min="14849" max="14849" width="49.7109375" style="1" bestFit="1" customWidth="1"/>
    <col min="14850" max="14853" width="21.140625" style="1" customWidth="1"/>
    <col min="14854" max="14854" width="25.42578125" style="1" customWidth="1"/>
    <col min="14855" max="14855" width="13.42578125" style="1" customWidth="1"/>
    <col min="14856" max="14856" width="13.28515625" style="1" customWidth="1"/>
    <col min="14857" max="14858" width="11.7109375" style="1" customWidth="1"/>
    <col min="14859" max="14859" width="17.7109375" style="1" customWidth="1"/>
    <col min="14860" max="14860" width="16.42578125" style="1" customWidth="1"/>
    <col min="14861" max="14861" width="10.7109375" style="1" customWidth="1"/>
    <col min="14862" max="14862" width="10.28515625" style="1" customWidth="1"/>
    <col min="14863" max="14863" width="68.7109375" style="1" customWidth="1"/>
    <col min="14864" max="14865" width="8.7109375" style="1"/>
    <col min="14866" max="14866" width="1.28515625" style="1" customWidth="1"/>
    <col min="14867" max="15104" width="8.7109375" style="1"/>
    <col min="15105" max="15105" width="49.7109375" style="1" bestFit="1" customWidth="1"/>
    <col min="15106" max="15109" width="21.140625" style="1" customWidth="1"/>
    <col min="15110" max="15110" width="25.42578125" style="1" customWidth="1"/>
    <col min="15111" max="15111" width="13.42578125" style="1" customWidth="1"/>
    <col min="15112" max="15112" width="13.28515625" style="1" customWidth="1"/>
    <col min="15113" max="15114" width="11.7109375" style="1" customWidth="1"/>
    <col min="15115" max="15115" width="17.7109375" style="1" customWidth="1"/>
    <col min="15116" max="15116" width="16.42578125" style="1" customWidth="1"/>
    <col min="15117" max="15117" width="10.7109375" style="1" customWidth="1"/>
    <col min="15118" max="15118" width="10.28515625" style="1" customWidth="1"/>
    <col min="15119" max="15119" width="68.7109375" style="1" customWidth="1"/>
    <col min="15120" max="15121" width="8.7109375" style="1"/>
    <col min="15122" max="15122" width="1.28515625" style="1" customWidth="1"/>
    <col min="15123" max="15360" width="8.7109375" style="1"/>
    <col min="15361" max="15361" width="49.7109375" style="1" bestFit="1" customWidth="1"/>
    <col min="15362" max="15365" width="21.140625" style="1" customWidth="1"/>
    <col min="15366" max="15366" width="25.42578125" style="1" customWidth="1"/>
    <col min="15367" max="15367" width="13.42578125" style="1" customWidth="1"/>
    <col min="15368" max="15368" width="13.28515625" style="1" customWidth="1"/>
    <col min="15369" max="15370" width="11.7109375" style="1" customWidth="1"/>
    <col min="15371" max="15371" width="17.7109375" style="1" customWidth="1"/>
    <col min="15372" max="15372" width="16.42578125" style="1" customWidth="1"/>
    <col min="15373" max="15373" width="10.7109375" style="1" customWidth="1"/>
    <col min="15374" max="15374" width="10.28515625" style="1" customWidth="1"/>
    <col min="15375" max="15375" width="68.7109375" style="1" customWidth="1"/>
    <col min="15376" max="15377" width="8.7109375" style="1"/>
    <col min="15378" max="15378" width="1.28515625" style="1" customWidth="1"/>
    <col min="15379" max="15616" width="8.7109375" style="1"/>
    <col min="15617" max="15617" width="49.7109375" style="1" bestFit="1" customWidth="1"/>
    <col min="15618" max="15621" width="21.140625" style="1" customWidth="1"/>
    <col min="15622" max="15622" width="25.42578125" style="1" customWidth="1"/>
    <col min="15623" max="15623" width="13.42578125" style="1" customWidth="1"/>
    <col min="15624" max="15624" width="13.28515625" style="1" customWidth="1"/>
    <col min="15625" max="15626" width="11.7109375" style="1" customWidth="1"/>
    <col min="15627" max="15627" width="17.7109375" style="1" customWidth="1"/>
    <col min="15628" max="15628" width="16.42578125" style="1" customWidth="1"/>
    <col min="15629" max="15629" width="10.7109375" style="1" customWidth="1"/>
    <col min="15630" max="15630" width="10.28515625" style="1" customWidth="1"/>
    <col min="15631" max="15631" width="68.7109375" style="1" customWidth="1"/>
    <col min="15632" max="15633" width="8.7109375" style="1"/>
    <col min="15634" max="15634" width="1.28515625" style="1" customWidth="1"/>
    <col min="15635" max="15872" width="8.7109375" style="1"/>
    <col min="15873" max="15873" width="49.7109375" style="1" bestFit="1" customWidth="1"/>
    <col min="15874" max="15877" width="21.140625" style="1" customWidth="1"/>
    <col min="15878" max="15878" width="25.42578125" style="1" customWidth="1"/>
    <col min="15879" max="15879" width="13.42578125" style="1" customWidth="1"/>
    <col min="15880" max="15880" width="13.28515625" style="1" customWidth="1"/>
    <col min="15881" max="15882" width="11.7109375" style="1" customWidth="1"/>
    <col min="15883" max="15883" width="17.7109375" style="1" customWidth="1"/>
    <col min="15884" max="15884" width="16.42578125" style="1" customWidth="1"/>
    <col min="15885" max="15885" width="10.7109375" style="1" customWidth="1"/>
    <col min="15886" max="15886" width="10.28515625" style="1" customWidth="1"/>
    <col min="15887" max="15887" width="68.7109375" style="1" customWidth="1"/>
    <col min="15888" max="15889" width="8.7109375" style="1"/>
    <col min="15890" max="15890" width="1.28515625" style="1" customWidth="1"/>
    <col min="15891" max="16128" width="8.7109375" style="1"/>
    <col min="16129" max="16129" width="49.7109375" style="1" bestFit="1" customWidth="1"/>
    <col min="16130" max="16133" width="21.140625" style="1" customWidth="1"/>
    <col min="16134" max="16134" width="25.42578125" style="1" customWidth="1"/>
    <col min="16135" max="16135" width="13.42578125" style="1" customWidth="1"/>
    <col min="16136" max="16136" width="13.28515625" style="1" customWidth="1"/>
    <col min="16137" max="16138" width="11.7109375" style="1" customWidth="1"/>
    <col min="16139" max="16139" width="17.7109375" style="1" customWidth="1"/>
    <col min="16140" max="16140" width="16.42578125" style="1" customWidth="1"/>
    <col min="16141" max="16141" width="10.7109375" style="1" customWidth="1"/>
    <col min="16142" max="16142" width="10.28515625" style="1" customWidth="1"/>
    <col min="16143" max="16143" width="68.7109375" style="1" customWidth="1"/>
    <col min="16144" max="16145" width="8.7109375" style="1"/>
    <col min="16146" max="16146" width="1.28515625" style="1" customWidth="1"/>
    <col min="16147" max="16384" width="8.7109375" style="1"/>
  </cols>
  <sheetData>
    <row r="1" spans="1:22" ht="25.5" customHeight="1" x14ac:dyDescent="0.25">
      <c r="A1" s="121" t="s">
        <v>80</v>
      </c>
      <c r="B1" s="179" t="s">
        <v>81</v>
      </c>
      <c r="C1" s="180"/>
      <c r="D1" s="181"/>
      <c r="G1" s="8" t="s">
        <v>1</v>
      </c>
    </row>
    <row r="2" spans="1:22" ht="25.5" customHeight="1" x14ac:dyDescent="0.25">
      <c r="A2" s="122" t="s">
        <v>82</v>
      </c>
      <c r="B2" s="182" t="s">
        <v>293</v>
      </c>
      <c r="C2" s="183"/>
      <c r="D2" s="184"/>
      <c r="G2" s="8" t="s">
        <v>1</v>
      </c>
    </row>
    <row r="3" spans="1:22" ht="25.5" customHeight="1" x14ac:dyDescent="0.25">
      <c r="A3" s="122" t="s">
        <v>83</v>
      </c>
      <c r="B3" s="182" t="s">
        <v>84</v>
      </c>
      <c r="C3" s="183"/>
      <c r="D3" s="184"/>
      <c r="G3" s="8" t="s">
        <v>1</v>
      </c>
    </row>
    <row r="4" spans="1:22" ht="25.5" customHeight="1" thickBot="1" x14ac:dyDescent="0.3">
      <c r="A4" s="123" t="s">
        <v>85</v>
      </c>
      <c r="B4" s="185" t="s">
        <v>86</v>
      </c>
      <c r="C4" s="186"/>
      <c r="D4" s="187"/>
      <c r="G4" s="8" t="s">
        <v>1</v>
      </c>
    </row>
    <row r="5" spans="1:22" ht="55.5" customHeight="1" thickBot="1" x14ac:dyDescent="0.3">
      <c r="A5" s="170" t="s">
        <v>0</v>
      </c>
      <c r="B5" s="171"/>
      <c r="C5" s="171"/>
      <c r="D5" s="172"/>
      <c r="E5" s="97"/>
      <c r="G5" s="2" t="s">
        <v>1</v>
      </c>
      <c r="H5" s="3" t="s">
        <v>2</v>
      </c>
      <c r="I5" s="4"/>
      <c r="J5" s="4"/>
      <c r="K5" s="4"/>
      <c r="L5" s="4"/>
      <c r="M5" s="5"/>
      <c r="O5" s="1" t="s">
        <v>75</v>
      </c>
      <c r="U5" s="58">
        <v>1</v>
      </c>
      <c r="V5" s="58">
        <v>1</v>
      </c>
    </row>
    <row r="6" spans="1:22" ht="46.5" customHeight="1" x14ac:dyDescent="0.25">
      <c r="A6" s="173" t="s">
        <v>87</v>
      </c>
      <c r="B6" s="188" t="s">
        <v>75</v>
      </c>
      <c r="C6" s="189"/>
      <c r="D6" s="190"/>
      <c r="E6" s="118" t="s">
        <v>9</v>
      </c>
      <c r="G6" s="7" t="s">
        <v>1</v>
      </c>
      <c r="H6" s="8" t="s">
        <v>3</v>
      </c>
      <c r="I6" s="9"/>
      <c r="J6" s="9"/>
      <c r="K6" s="9"/>
      <c r="L6" s="9"/>
      <c r="M6" s="10"/>
      <c r="N6" s="11" t="s">
        <v>4</v>
      </c>
      <c r="O6" s="1" t="s">
        <v>5</v>
      </c>
      <c r="U6" s="58">
        <v>2</v>
      </c>
      <c r="V6" s="58">
        <v>2</v>
      </c>
    </row>
    <row r="7" spans="1:22" ht="46.5" customHeight="1" x14ac:dyDescent="0.25">
      <c r="A7" s="174"/>
      <c r="B7" s="161" t="s">
        <v>72</v>
      </c>
      <c r="C7" s="162"/>
      <c r="D7" s="163"/>
      <c r="E7" s="73" t="s">
        <v>48</v>
      </c>
      <c r="G7" s="8" t="s">
        <v>1</v>
      </c>
      <c r="H7" s="8" t="s">
        <v>6</v>
      </c>
      <c r="I7" s="12"/>
      <c r="J7" s="12"/>
      <c r="K7" s="12"/>
      <c r="L7" s="12"/>
      <c r="M7" s="13"/>
      <c r="N7" s="11" t="s">
        <v>7</v>
      </c>
      <c r="O7" s="192" t="s">
        <v>295</v>
      </c>
      <c r="U7" s="58">
        <v>3</v>
      </c>
      <c r="V7" s="58">
        <v>3</v>
      </c>
    </row>
    <row r="8" spans="1:22" ht="42" hidden="1" customHeight="1" x14ac:dyDescent="0.25">
      <c r="A8" s="174"/>
      <c r="B8" s="161" t="e">
        <f>VLOOKUP($B$7,'Pay Table'!A3:B225,2)</f>
        <v>#N/A</v>
      </c>
      <c r="C8" s="162"/>
      <c r="D8" s="163"/>
      <c r="E8" s="73"/>
      <c r="H8" s="8"/>
      <c r="I8" s="12"/>
      <c r="J8" s="12"/>
      <c r="K8" s="12"/>
      <c r="L8" s="12"/>
      <c r="M8" s="13"/>
      <c r="N8" s="11"/>
      <c r="O8" s="192" t="s">
        <v>296</v>
      </c>
      <c r="U8" s="58">
        <v>4</v>
      </c>
      <c r="V8" s="58">
        <v>4</v>
      </c>
    </row>
    <row r="9" spans="1:22" ht="46.5" customHeight="1" x14ac:dyDescent="0.25">
      <c r="A9" s="174"/>
      <c r="B9" s="164" t="s">
        <v>68</v>
      </c>
      <c r="C9" s="165"/>
      <c r="D9" s="166"/>
      <c r="E9" s="75">
        <v>5</v>
      </c>
      <c r="G9" s="8" t="s">
        <v>1</v>
      </c>
      <c r="H9" s="8"/>
      <c r="I9" s="12"/>
      <c r="J9" s="12"/>
      <c r="K9" s="12"/>
      <c r="L9" s="12">
        <v>45839</v>
      </c>
      <c r="M9" s="13"/>
      <c r="N9" s="11"/>
      <c r="O9" s="192" t="s">
        <v>297</v>
      </c>
      <c r="U9" s="58">
        <v>5</v>
      </c>
      <c r="V9" s="58">
        <v>5</v>
      </c>
    </row>
    <row r="10" spans="1:22" ht="36" hidden="1" customHeight="1" x14ac:dyDescent="0.25">
      <c r="A10" s="174"/>
      <c r="B10" s="164" t="e" cm="1">
        <f t="array" ref="B10">IFERROR(VLOOKUP($B$9,U5:V16,2),null)</f>
        <v>#NAME?</v>
      </c>
      <c r="C10" s="165"/>
      <c r="D10" s="166"/>
      <c r="E10" s="75"/>
      <c r="H10" s="8"/>
      <c r="I10" s="12"/>
      <c r="J10" s="12"/>
      <c r="K10" s="12"/>
      <c r="L10" s="12"/>
      <c r="M10" s="13"/>
      <c r="N10" s="11"/>
      <c r="O10" s="192" t="s">
        <v>298</v>
      </c>
      <c r="U10" s="58">
        <v>6</v>
      </c>
      <c r="V10" s="58">
        <v>6</v>
      </c>
    </row>
    <row r="11" spans="1:22" ht="46.5" customHeight="1" x14ac:dyDescent="0.25">
      <c r="A11" s="174"/>
      <c r="B11" s="167" t="s">
        <v>69</v>
      </c>
      <c r="C11" s="168"/>
      <c r="D11" s="169"/>
      <c r="E11" s="76">
        <v>45992</v>
      </c>
      <c r="G11" s="8" t="s">
        <v>1</v>
      </c>
      <c r="H11" s="8" t="s">
        <v>8</v>
      </c>
      <c r="K11" s="13"/>
      <c r="L11" s="10">
        <v>46934</v>
      </c>
      <c r="M11" s="14"/>
      <c r="O11" s="192" t="s">
        <v>299</v>
      </c>
      <c r="U11" s="58">
        <v>7</v>
      </c>
      <c r="V11" s="58">
        <v>7</v>
      </c>
    </row>
    <row r="12" spans="1:22" ht="46.5" customHeight="1" thickBot="1" x14ac:dyDescent="0.3">
      <c r="A12" s="175"/>
      <c r="B12" s="176" t="s">
        <v>70</v>
      </c>
      <c r="C12" s="177"/>
      <c r="D12" s="178"/>
      <c r="E12" s="74">
        <v>46234</v>
      </c>
      <c r="G12" s="8" t="s">
        <v>1</v>
      </c>
      <c r="H12" s="8"/>
      <c r="K12" s="13"/>
      <c r="L12" s="15"/>
      <c r="M12" s="14"/>
      <c r="O12" s="192" t="s">
        <v>300</v>
      </c>
      <c r="U12" s="58">
        <v>8</v>
      </c>
      <c r="V12" s="58">
        <v>8</v>
      </c>
    </row>
    <row r="13" spans="1:22" ht="15.75" hidden="1" customHeight="1" x14ac:dyDescent="0.25">
      <c r="A13" s="77"/>
      <c r="B13" s="16">
        <f>IF(B16=0,0,IF(B16=1,0,1))</f>
        <v>0</v>
      </c>
      <c r="C13" s="16">
        <f>IF(C16=0,0,IF(C16+B16=2,0,1))</f>
        <v>0</v>
      </c>
      <c r="D13" s="78">
        <f>IF(D16=0,0,IF(D16+C16=2,0,1))</f>
        <v>0</v>
      </c>
      <c r="E13" s="78" t="s">
        <v>78</v>
      </c>
      <c r="H13" s="14"/>
      <c r="I13" s="10"/>
      <c r="J13" s="16"/>
      <c r="K13" s="13"/>
      <c r="L13" s="16"/>
      <c r="M13" s="14"/>
      <c r="N13" s="17"/>
      <c r="O13" s="192" t="s">
        <v>301</v>
      </c>
      <c r="U13" s="58">
        <v>9</v>
      </c>
      <c r="V13" s="58">
        <v>9</v>
      </c>
    </row>
    <row r="14" spans="1:22" ht="22.5" hidden="1" customHeight="1" x14ac:dyDescent="0.25">
      <c r="A14" s="77"/>
      <c r="B14" s="13">
        <v>46568</v>
      </c>
      <c r="C14" s="18">
        <v>46934</v>
      </c>
      <c r="D14" s="79">
        <v>47299</v>
      </c>
      <c r="E14" s="79">
        <v>47664</v>
      </c>
      <c r="F14" s="19"/>
      <c r="G14" s="20"/>
      <c r="H14" s="21"/>
      <c r="I14" s="13"/>
      <c r="J14" s="16"/>
      <c r="K14" s="13"/>
      <c r="L14" s="13"/>
      <c r="M14" s="14"/>
      <c r="O14" s="192" t="s">
        <v>302</v>
      </c>
      <c r="U14" s="58">
        <v>10</v>
      </c>
      <c r="V14" s="58">
        <v>10</v>
      </c>
    </row>
    <row r="15" spans="1:22" ht="15.75" x14ac:dyDescent="0.25">
      <c r="A15" s="133"/>
      <c r="B15" s="22" t="s">
        <v>10</v>
      </c>
      <c r="C15" s="22" t="s">
        <v>11</v>
      </c>
      <c r="D15" s="80" t="s">
        <v>12</v>
      </c>
      <c r="E15" s="100" t="s">
        <v>294</v>
      </c>
      <c r="F15" s="23"/>
      <c r="G15" s="20" t="s">
        <v>1</v>
      </c>
      <c r="H15" s="55">
        <v>45839</v>
      </c>
      <c r="I15" s="56">
        <v>46204</v>
      </c>
      <c r="J15" s="57">
        <v>46569</v>
      </c>
      <c r="K15" s="57">
        <v>46935</v>
      </c>
      <c r="L15" s="16"/>
      <c r="M15" s="14"/>
      <c r="O15" s="192" t="s">
        <v>303</v>
      </c>
      <c r="U15" s="58">
        <v>11</v>
      </c>
      <c r="V15" s="58">
        <v>11</v>
      </c>
    </row>
    <row r="16" spans="1:22" ht="15.75" hidden="1" customHeight="1" x14ac:dyDescent="0.25">
      <c r="A16" s="81" t="s">
        <v>13</v>
      </c>
      <c r="B16" s="71">
        <f>IF(B11=B12,0,IF(IF(IF(B11&lt;B14,((B14-B11)/360),0)&gt;1,1,(IF(B11&lt;B14,((B14-B11)/360),0)))-(IF(B12&gt;B14,0,IF((B14-B12&lt;360),((B14-B12)/360),IF(B12&gt;0&lt;B14,1,IF(B12=0,0,((B14-B12)/360))))))&lt;0,0,(IF(IF(B11&lt;B14,((B14-B11)/360),0)&gt;1,1,(IF(B11&lt;B14,((B14-B11)/360),0)))-(IF(B12&gt;B14,0,IF((B14-B12&lt;360),((B14-B12)/360),IF(B12&gt;0&lt;B14,1,IF(B12=0,0,((B14-B12)/360)))))))))</f>
        <v>0</v>
      </c>
      <c r="C16" s="71">
        <f>IF(B11=B12,0,IF(IF(IF(B11&lt;C14,((C14-B11)/360),0)&gt;1,1,(IF(B11&lt;C14,((C14-B11)/360),0)))-(IF(B12&gt;C14,0,IF((C14-B12&lt;360),((C14-B12)/360),IF(B12&gt;0&lt;C14,1,IF(B12=0,0,((C14-B12)/360))))))&lt;0,0,(IF(IF(B11&lt;C14,((C14-B11)/360),0)&gt;1,1,(IF(B11&lt;C14,((C14-B11)/360),0)))-(IF(B12&gt;C14,0,IF((C14-B12&lt;360),((C14-B12)/360),IF(B12&gt;0&lt;C14,1,IF(B12=0,0,((C14-B12)/360)))))))))</f>
        <v>0</v>
      </c>
      <c r="D16" s="82">
        <f>IF(B11=B12,0,IF(IF(IF(B11&lt;D14,((D14-B11)/360),0)&gt;1,1,(IF(B11&lt;D14,((D14-B11)/360),0)))-(IF(B12&gt;D14,0,IF((D14-B12&lt;360),((D14-B12)/360),IF(B12&gt;0&lt;D14,1,IF(B12=0,0,((D14-B12)/360))))))&lt;0,0,(IF(IF(B11&lt;D14,((D14-B11)/360),0)&gt;1,1,(IF(B11&lt;D14,((D14-B11)/360),0)))-(IF(B12&gt;D14,0,IF((D14-B12&lt;360),((D14-B12)/360),IF(B12&gt;0&lt;D14,1,IF(B12=0,0,((D14-B12)/360)))))))))</f>
        <v>0</v>
      </c>
      <c r="E16" s="101">
        <f>IF(B11=B12,0,IF(IF(IF(B11&lt;E14,((E14-B11)/360),0)&gt;1,1,(IF(B11&lt;E14,((E14-B11)/360),0)))-(IF(B12&gt;E14,0,IF((E14-B12&lt;360),((E14-B12)/360),IF(B12&gt;0&lt;E14,1,IF(B12=0,0,((E14-B12)/360))))))&lt;0,0,(IF(IF(B11&lt;E14,((E14-B11)/360),0)&gt;1,1,(IF(B11&lt;E14,((E14-B11)/360),0)))-(IF(B12&gt;E14,0,IF((E14-B12&lt;360),((E14-B12)/360),IF(B12&gt;0&lt;E14,1,IF(B12=0,0,((E14-B12)/360)))))))))</f>
        <v>0</v>
      </c>
      <c r="F16" s="24"/>
      <c r="G16" s="25"/>
      <c r="H16" s="128">
        <v>45839</v>
      </c>
      <c r="I16" s="129">
        <v>46204</v>
      </c>
      <c r="J16" s="130">
        <v>46569</v>
      </c>
      <c r="K16" s="130">
        <v>46935</v>
      </c>
      <c r="L16" s="27"/>
      <c r="M16" s="14"/>
      <c r="O16" s="192" t="s">
        <v>304</v>
      </c>
      <c r="U16" s="58" t="s">
        <v>76</v>
      </c>
      <c r="V16" s="58">
        <v>12</v>
      </c>
    </row>
    <row r="17" spans="1:15" ht="15.75" hidden="1" customHeight="1" x14ac:dyDescent="0.25">
      <c r="A17" s="81" t="s">
        <v>14</v>
      </c>
      <c r="B17" s="28" t="s">
        <v>15</v>
      </c>
      <c r="C17" s="28" t="str">
        <f>IF(C16=0,"NO",IF(OR($B$11=46204,$B$11=46569,$B$11=46935,$B$11=47300),"YES","NO"))</f>
        <v>NO</v>
      </c>
      <c r="D17" s="83" t="str">
        <f>IF(D16=0,"NO",IF(OR($B$11=46204,$B$11=46569,$B$11=46935,$B$11=47300),"YES","NO"))</f>
        <v>NO</v>
      </c>
      <c r="E17" s="102" t="str">
        <f>IF(E16=0,"NO",IF(OR($B$11=46204,$B$11=46569,$B$11=46935,$B$11=47300),"YES","NO"))</f>
        <v>NO</v>
      </c>
      <c r="F17" s="24"/>
      <c r="G17" s="25"/>
      <c r="H17" s="26"/>
      <c r="I17" s="27"/>
      <c r="J17" s="16"/>
      <c r="K17" s="16"/>
      <c r="L17" s="27"/>
      <c r="M17" s="14"/>
      <c r="O17" s="192" t="s">
        <v>305</v>
      </c>
    </row>
    <row r="18" spans="1:15" ht="15.75" hidden="1" customHeight="1" x14ac:dyDescent="0.25">
      <c r="A18" s="81" t="s">
        <v>16</v>
      </c>
      <c r="B18" s="22">
        <f>IF(B16=0,0,B10)</f>
        <v>0</v>
      </c>
      <c r="C18" s="22">
        <f>IF(C16=0,0,IF(AND(B18=0,C16&gt;0),B10,IF(B18&lt;7,B18+1,B18)))</f>
        <v>0</v>
      </c>
      <c r="D18" s="80">
        <f>IF(D16=0,0,IF(AND(C18=0,D16&gt;0),B10,IF(C18&lt;7,C18+1,IF(AND(B18=7,C18=7),C18+1,IF(AND(B18=8,C18=8),C18+1,IF(AND(B18=9,C18=9),C18+1,IF(AND(B18=10,C18=10),C18+1,IF(AND(B18=11,C18=11),(C18+1),C18))))))))</f>
        <v>0</v>
      </c>
      <c r="E18" s="100">
        <f>IF(E16=0,0,IF(AND(D18=0,E16&gt;0),B10,IF(D18&lt;7,D18+1,IF(AND(C18=7,D18=7),D18+1,IF(AND(C18=8,D18=8),D18+1,IF(AND(C18=9,D18=9),D18+1,IF(AND(C18=10,D18=10),D18+1,IF(AND(C18=11,D18=11),(D18+1),D18))))))))</f>
        <v>0</v>
      </c>
      <c r="F18" s="24"/>
      <c r="G18" s="29"/>
      <c r="H18" s="131">
        <v>46204</v>
      </c>
      <c r="I18" s="132">
        <v>46569</v>
      </c>
      <c r="J18" s="132">
        <v>46935</v>
      </c>
      <c r="K18" s="132">
        <v>47300</v>
      </c>
      <c r="L18" s="13"/>
      <c r="M18" s="14"/>
      <c r="O18" s="192" t="s">
        <v>306</v>
      </c>
    </row>
    <row r="19" spans="1:15" ht="15.75" hidden="1" customHeight="1" x14ac:dyDescent="0.25">
      <c r="A19" s="134"/>
      <c r="B19" s="124"/>
      <c r="C19" s="124"/>
      <c r="D19" s="84"/>
      <c r="E19" s="84"/>
      <c r="F19" s="24"/>
      <c r="G19" s="29"/>
      <c r="H19" s="21"/>
      <c r="J19" s="30"/>
      <c r="K19" s="13"/>
      <c r="L19" s="13"/>
      <c r="M19" s="14"/>
      <c r="O19" s="192" t="s">
        <v>307</v>
      </c>
    </row>
    <row r="20" spans="1:15" ht="15.75" hidden="1" customHeight="1" x14ac:dyDescent="0.25">
      <c r="A20" s="135" t="s">
        <v>17</v>
      </c>
      <c r="B20" s="98"/>
      <c r="C20" s="98"/>
      <c r="D20" s="99"/>
      <c r="E20" s="103"/>
      <c r="F20" s="13"/>
      <c r="G20" s="20"/>
      <c r="H20" s="14"/>
      <c r="I20" s="20"/>
      <c r="J20" s="20"/>
      <c r="K20" s="20"/>
      <c r="L20" s="20"/>
      <c r="M20" s="14">
        <v>1</v>
      </c>
      <c r="O20" s="192" t="s">
        <v>308</v>
      </c>
    </row>
    <row r="21" spans="1:15" ht="15.75" hidden="1" customHeight="1" x14ac:dyDescent="0.25">
      <c r="A21" s="81" t="s">
        <v>18</v>
      </c>
      <c r="B21" s="68" cm="1">
        <f t="array" ref="B21">IFERROR(IF(B16=0,0,INDEX('Pay Table'!C3:N225,B8,B9)),0)</f>
        <v>0</v>
      </c>
      <c r="C21" s="68" cm="1">
        <f t="array" ref="C21">IFERROR(IF(C16=0,0,IF(B22&gt;0,B22,INDEX('Pay Table'!$C$3:$N$225,$B$8,C18))),0)</f>
        <v>0</v>
      </c>
      <c r="D21" s="85" cm="1">
        <f t="array" ref="D21">IFERROR(IF(D16=0,0,IF(C22&gt;0,C22,INDEX('Pay Table'!$C$3:$N$225,$B$8,D18))),0)</f>
        <v>0</v>
      </c>
      <c r="E21" s="104" cm="1">
        <f t="array" ref="E21">IFERROR(IF(E16=0,0,IF(D22&gt;0,D22,INDEX('Pay Table'!$C$3:$N$225,$B$8,E18))),0)</f>
        <v>0</v>
      </c>
      <c r="F21" s="31"/>
      <c r="G21" s="32"/>
      <c r="H21" s="31"/>
      <c r="I21" s="31"/>
      <c r="J21" s="31"/>
      <c r="K21" s="31"/>
      <c r="L21" s="31"/>
      <c r="M21" s="14">
        <v>2</v>
      </c>
      <c r="O21" s="192" t="s">
        <v>309</v>
      </c>
    </row>
    <row r="22" spans="1:15" ht="15.75" hidden="1" customHeight="1" x14ac:dyDescent="0.25">
      <c r="A22" s="81" t="s">
        <v>19</v>
      </c>
      <c r="B22" s="68" cm="1">
        <f t="array" ref="B22">IFERROR(IF(B16=0,0,INDEX('Pay Table'!$C$3:$N$225,$B$8,B18)),0)</f>
        <v>0</v>
      </c>
      <c r="C22" s="68" cm="1">
        <f t="array" ref="C22">IFERROR(IF(C16=0,0,INDEX('Pay Table'!$C$3:$N$225,$B$8,C18)),0)</f>
        <v>0</v>
      </c>
      <c r="D22" s="85" cm="1">
        <f t="array" ref="D22">IFERROR(IF(D16=0,0,INDEX('Pay Table'!$C$3:$N$225,$B$8,D18)),0)</f>
        <v>0</v>
      </c>
      <c r="E22" s="104" cm="1">
        <f t="array" ref="E22">IFERROR(IF(E16=0,0,INDEX('Pay Table'!$C$3:$N$225,$B$8,E18)),0)</f>
        <v>0</v>
      </c>
      <c r="F22" s="31"/>
      <c r="G22" s="32"/>
      <c r="H22" s="31"/>
      <c r="I22" s="31"/>
      <c r="J22" s="31"/>
      <c r="K22" s="31"/>
      <c r="L22" s="31"/>
      <c r="M22" s="14">
        <v>3</v>
      </c>
      <c r="O22" s="192" t="s">
        <v>310</v>
      </c>
    </row>
    <row r="23" spans="1:15" ht="15.75" hidden="1" customHeight="1" x14ac:dyDescent="0.25">
      <c r="A23" s="81" t="s">
        <v>20</v>
      </c>
      <c r="B23" s="68">
        <f>AVERAGE(B21:B22)</f>
        <v>0</v>
      </c>
      <c r="C23" s="68">
        <f>IF(AND(B16&gt;0,C16&gt;0),C21*(1-MIN(B16:C16))+(C22*MIN(B16:C16)),C22)</f>
        <v>0</v>
      </c>
      <c r="D23" s="85">
        <f>IF(AND(B16&gt;0,C16&gt;0,D16&gt;0),D21*(1-MIN(B16:D16))+(D22*MIN(B16:D16)),IF(AND(C16&gt;0,D16&gt;0),D21*(1-MIN(C16:D16))+(D22*MIN(C16:D16)),D22))</f>
        <v>0</v>
      </c>
      <c r="E23" s="104">
        <f>IF(AND(B16&gt;0,C16&gt;0,D16&gt;0,E16&gt;0),E21*(1-MIN(B16:E16))+(E22*MIN(B16:E16)),IF(AND(C16&gt;0,D16&gt;0,E16&gt;0),E21*(1-MIN(C16:E16))+(E22*MIN(C16:E16)),IF(AND(D16&gt;0,E16&gt;0),E21*(1-MIN(D16:E16))+(E22*MIN(D16:E16)),E22)))</f>
        <v>0</v>
      </c>
      <c r="F23" s="31"/>
      <c r="G23" s="32"/>
      <c r="H23" s="148" t="s">
        <v>21</v>
      </c>
      <c r="I23" s="148"/>
      <c r="J23" s="148"/>
      <c r="K23" s="148"/>
      <c r="L23" s="148"/>
      <c r="M23" s="14">
        <v>4</v>
      </c>
      <c r="O23" s="192" t="s">
        <v>311</v>
      </c>
    </row>
    <row r="24" spans="1:15" ht="30" hidden="1" customHeight="1" x14ac:dyDescent="0.25">
      <c r="A24" s="81" t="s">
        <v>22</v>
      </c>
      <c r="B24" s="68">
        <f>(B16*B23)-B23</f>
        <v>0</v>
      </c>
      <c r="C24" s="68">
        <f>(C16*C21)-C21</f>
        <v>0</v>
      </c>
      <c r="D24" s="85">
        <f>(D16*D21)-D21</f>
        <v>0</v>
      </c>
      <c r="E24" s="104">
        <f>(E16*E21)-E21</f>
        <v>0</v>
      </c>
      <c r="F24" s="31"/>
      <c r="H24" s="148"/>
      <c r="I24" s="148"/>
      <c r="J24" s="148"/>
      <c r="K24" s="148"/>
      <c r="L24" s="148"/>
      <c r="M24" s="14">
        <v>5</v>
      </c>
      <c r="O24" s="192" t="s">
        <v>312</v>
      </c>
    </row>
    <row r="25" spans="1:15" ht="15.75" x14ac:dyDescent="0.25">
      <c r="A25" s="86" t="s">
        <v>23</v>
      </c>
      <c r="B25" s="67">
        <f>B23+B24</f>
        <v>0</v>
      </c>
      <c r="C25" s="67">
        <f>C23+C24</f>
        <v>0</v>
      </c>
      <c r="D25" s="87">
        <f>D23+D24</f>
        <v>0</v>
      </c>
      <c r="E25" s="105">
        <f>E23+E24</f>
        <v>0</v>
      </c>
      <c r="F25" s="31"/>
      <c r="G25" s="8" t="s">
        <v>1</v>
      </c>
      <c r="H25" s="148"/>
      <c r="I25" s="148"/>
      <c r="J25" s="148"/>
      <c r="K25" s="148"/>
      <c r="L25" s="148"/>
      <c r="M25" s="14">
        <v>6</v>
      </c>
      <c r="O25" s="192" t="s">
        <v>313</v>
      </c>
    </row>
    <row r="26" spans="1:15" ht="15.75" x14ac:dyDescent="0.25">
      <c r="A26" s="149"/>
      <c r="B26" s="150"/>
      <c r="C26" s="150"/>
      <c r="D26" s="151"/>
      <c r="E26" s="106"/>
      <c r="F26" s="16"/>
      <c r="G26" s="8" t="s">
        <v>1</v>
      </c>
      <c r="H26" s="20"/>
      <c r="I26" s="33"/>
      <c r="J26" s="33"/>
      <c r="K26" s="33"/>
      <c r="L26" s="33"/>
      <c r="M26" s="14">
        <v>7</v>
      </c>
      <c r="O26" s="192" t="s">
        <v>314</v>
      </c>
    </row>
    <row r="27" spans="1:15" ht="15.75" x14ac:dyDescent="0.25">
      <c r="A27" s="152" t="s">
        <v>24</v>
      </c>
      <c r="B27" s="153"/>
      <c r="C27" s="153"/>
      <c r="D27" s="154"/>
      <c r="E27" s="107"/>
      <c r="F27" s="20"/>
      <c r="G27" s="8" t="s">
        <v>1</v>
      </c>
      <c r="H27" s="34"/>
      <c r="I27" s="22" t="s">
        <v>10</v>
      </c>
      <c r="J27" s="22" t="s">
        <v>11</v>
      </c>
      <c r="K27" s="22" t="s">
        <v>12</v>
      </c>
      <c r="L27" s="22" t="s">
        <v>294</v>
      </c>
      <c r="M27" s="14">
        <v>8</v>
      </c>
      <c r="O27" s="192" t="s">
        <v>315</v>
      </c>
    </row>
    <row r="28" spans="1:15" ht="15.75" x14ac:dyDescent="0.25">
      <c r="A28" s="81" t="s">
        <v>25</v>
      </c>
      <c r="B28" s="68">
        <f t="shared" ref="B28:E30" si="0">B$25*I28</f>
        <v>0</v>
      </c>
      <c r="C28" s="68">
        <f t="shared" si="0"/>
        <v>0</v>
      </c>
      <c r="D28" s="85">
        <f t="shared" si="0"/>
        <v>0</v>
      </c>
      <c r="E28" s="104">
        <f t="shared" si="0"/>
        <v>0</v>
      </c>
      <c r="F28" s="31"/>
      <c r="G28" s="8" t="s">
        <v>1</v>
      </c>
      <c r="H28" s="34" t="s">
        <v>26</v>
      </c>
      <c r="I28" s="72">
        <v>6.2E-2</v>
      </c>
      <c r="J28" s="72">
        <v>6.2E-2</v>
      </c>
      <c r="K28" s="72">
        <v>6.2E-2</v>
      </c>
      <c r="L28" s="72"/>
      <c r="M28" s="14">
        <v>9</v>
      </c>
      <c r="O28" s="192" t="s">
        <v>316</v>
      </c>
    </row>
    <row r="29" spans="1:15" ht="15.75" x14ac:dyDescent="0.25">
      <c r="A29" s="81" t="s">
        <v>27</v>
      </c>
      <c r="B29" s="68">
        <f t="shared" si="0"/>
        <v>0</v>
      </c>
      <c r="C29" s="68">
        <f t="shared" si="0"/>
        <v>0</v>
      </c>
      <c r="D29" s="85">
        <f t="shared" si="0"/>
        <v>0</v>
      </c>
      <c r="E29" s="104">
        <f t="shared" si="0"/>
        <v>0</v>
      </c>
      <c r="F29" s="31"/>
      <c r="G29" s="8" t="s">
        <v>1</v>
      </c>
      <c r="H29" s="126" t="s">
        <v>28</v>
      </c>
      <c r="I29" s="119">
        <v>1.4500000000000001E-2</v>
      </c>
      <c r="J29" s="119">
        <v>1.4500000000000001E-2</v>
      </c>
      <c r="K29" s="119">
        <v>1.4500000000000001E-2</v>
      </c>
      <c r="L29" s="119"/>
      <c r="M29" s="14">
        <v>10</v>
      </c>
      <c r="O29" s="192" t="s">
        <v>317</v>
      </c>
    </row>
    <row r="30" spans="1:15" ht="15.75" x14ac:dyDescent="0.25">
      <c r="A30" s="81" t="s">
        <v>79</v>
      </c>
      <c r="B30" s="68">
        <f>B$25*I30</f>
        <v>0</v>
      </c>
      <c r="C30" s="68">
        <f t="shared" si="0"/>
        <v>0</v>
      </c>
      <c r="D30" s="85">
        <f t="shared" si="0"/>
        <v>0</v>
      </c>
      <c r="E30" s="104">
        <f t="shared" si="0"/>
        <v>0</v>
      </c>
      <c r="F30" s="36"/>
      <c r="G30" s="8" t="s">
        <v>1</v>
      </c>
      <c r="H30" s="126" t="s">
        <v>29</v>
      </c>
      <c r="I30" s="119">
        <v>0.12870000000000001</v>
      </c>
      <c r="J30" s="119">
        <v>0.12870000000000001</v>
      </c>
      <c r="K30" s="119">
        <v>0.12870000000000001</v>
      </c>
      <c r="L30" s="119"/>
      <c r="M30" s="14">
        <v>11</v>
      </c>
      <c r="O30" s="192" t="s">
        <v>318</v>
      </c>
    </row>
    <row r="31" spans="1:15" ht="15.75" x14ac:dyDescent="0.25">
      <c r="A31" s="81" t="s">
        <v>30</v>
      </c>
      <c r="B31" s="68">
        <f t="shared" ref="B31:E33" si="1">B$16*I31</f>
        <v>0</v>
      </c>
      <c r="C31" s="68">
        <f t="shared" si="1"/>
        <v>0</v>
      </c>
      <c r="D31" s="85">
        <f t="shared" si="1"/>
        <v>0</v>
      </c>
      <c r="E31" s="104">
        <f t="shared" si="1"/>
        <v>0</v>
      </c>
      <c r="F31" s="36"/>
      <c r="G31" s="32" t="s">
        <v>1</v>
      </c>
      <c r="H31" s="125" t="s">
        <v>31</v>
      </c>
      <c r="I31" s="117">
        <v>25419</v>
      </c>
      <c r="J31" s="117">
        <v>26934</v>
      </c>
      <c r="K31" s="117">
        <v>28447</v>
      </c>
      <c r="L31" s="117"/>
      <c r="M31" s="14">
        <v>12</v>
      </c>
      <c r="O31" s="192" t="s">
        <v>319</v>
      </c>
    </row>
    <row r="32" spans="1:15" ht="15.75" x14ac:dyDescent="0.25">
      <c r="A32" s="81" t="s">
        <v>32</v>
      </c>
      <c r="B32" s="68">
        <f t="shared" si="1"/>
        <v>0</v>
      </c>
      <c r="C32" s="68">
        <f t="shared" si="1"/>
        <v>0</v>
      </c>
      <c r="D32" s="85">
        <f t="shared" si="1"/>
        <v>0</v>
      </c>
      <c r="E32" s="104">
        <f t="shared" si="1"/>
        <v>0</v>
      </c>
      <c r="F32" s="36"/>
      <c r="G32" s="32" t="s">
        <v>1</v>
      </c>
      <c r="H32" s="125" t="s">
        <v>33</v>
      </c>
      <c r="I32" s="117">
        <v>1069</v>
      </c>
      <c r="J32" s="117">
        <v>1069</v>
      </c>
      <c r="K32" s="117">
        <v>1069</v>
      </c>
      <c r="L32" s="117"/>
      <c r="M32" s="14">
        <v>13</v>
      </c>
      <c r="O32" s="192" t="s">
        <v>320</v>
      </c>
    </row>
    <row r="33" spans="1:15" ht="15.75" x14ac:dyDescent="0.25">
      <c r="A33" s="81" t="s">
        <v>34</v>
      </c>
      <c r="B33" s="68">
        <f t="shared" si="1"/>
        <v>0</v>
      </c>
      <c r="C33" s="68">
        <f t="shared" si="1"/>
        <v>0</v>
      </c>
      <c r="D33" s="85">
        <f t="shared" si="1"/>
        <v>0</v>
      </c>
      <c r="E33" s="104">
        <f t="shared" si="1"/>
        <v>0</v>
      </c>
      <c r="F33" s="36"/>
      <c r="G33" s="32" t="s">
        <v>1</v>
      </c>
      <c r="H33" s="127" t="s">
        <v>35</v>
      </c>
      <c r="I33" s="37">
        <v>27</v>
      </c>
      <c r="J33" s="37">
        <v>27</v>
      </c>
      <c r="K33" s="37">
        <v>27</v>
      </c>
      <c r="L33" s="37"/>
      <c r="M33" s="14">
        <v>14</v>
      </c>
      <c r="O33" s="192" t="s">
        <v>321</v>
      </c>
    </row>
    <row r="34" spans="1:15" ht="15.75" x14ac:dyDescent="0.25">
      <c r="A34" s="81" t="s">
        <v>77</v>
      </c>
      <c r="B34" s="68">
        <f t="shared" ref="B34" si="2">B$25*I34</f>
        <v>0</v>
      </c>
      <c r="C34" s="68">
        <f t="shared" ref="C34" si="3">C$25*J34</f>
        <v>0</v>
      </c>
      <c r="D34" s="85">
        <f>D$25*K34</f>
        <v>0</v>
      </c>
      <c r="E34" s="120">
        <f t="shared" ref="E34" si="4">E$25*L34</f>
        <v>0</v>
      </c>
      <c r="F34" s="36"/>
      <c r="G34" s="32" t="s">
        <v>1</v>
      </c>
      <c r="H34" s="34" t="s">
        <v>36</v>
      </c>
      <c r="I34" s="72">
        <v>2.0699999999999998E-3</v>
      </c>
      <c r="J34" s="72">
        <v>2.0699999999999998E-3</v>
      </c>
      <c r="K34" s="72">
        <v>2.0699999999999998E-3</v>
      </c>
      <c r="L34" s="72"/>
      <c r="M34" s="14">
        <v>15</v>
      </c>
      <c r="O34" s="192" t="s">
        <v>322</v>
      </c>
    </row>
    <row r="35" spans="1:15" ht="15.75" x14ac:dyDescent="0.25">
      <c r="A35" s="86" t="s">
        <v>37</v>
      </c>
      <c r="B35" s="67">
        <f>SUM(B28:B34)</f>
        <v>0</v>
      </c>
      <c r="C35" s="67">
        <f>SUM(C28:C34)</f>
        <v>0</v>
      </c>
      <c r="D35" s="87">
        <f>SUM(D28:D34)</f>
        <v>0</v>
      </c>
      <c r="E35" s="105">
        <f>SUM(E28:E34)</f>
        <v>0</v>
      </c>
      <c r="F35" s="31"/>
      <c r="G35" s="32" t="s">
        <v>1</v>
      </c>
      <c r="H35" s="32"/>
      <c r="I35" s="38"/>
      <c r="J35" s="38"/>
      <c r="K35" s="38"/>
      <c r="L35" s="38"/>
      <c r="M35" s="14">
        <v>16</v>
      </c>
      <c r="O35" s="192" t="s">
        <v>323</v>
      </c>
    </row>
    <row r="36" spans="1:15" ht="15.75" x14ac:dyDescent="0.25">
      <c r="A36" s="81"/>
      <c r="B36" s="158"/>
      <c r="C36" s="159"/>
      <c r="D36" s="160"/>
      <c r="E36" s="108"/>
      <c r="F36" s="39"/>
      <c r="G36" s="40" t="s">
        <v>1</v>
      </c>
      <c r="H36" s="41"/>
      <c r="I36" s="39"/>
      <c r="J36" s="39"/>
      <c r="K36" s="39" t="s">
        <v>69</v>
      </c>
      <c r="L36" s="39" t="s">
        <v>70</v>
      </c>
      <c r="M36" s="14">
        <v>17</v>
      </c>
      <c r="O36" s="192" t="s">
        <v>324</v>
      </c>
    </row>
    <row r="37" spans="1:15" s="35" customFormat="1" ht="15.75" x14ac:dyDescent="0.25">
      <c r="A37" s="86" t="s">
        <v>38</v>
      </c>
      <c r="B37" s="67">
        <f>SUM(B25,B35)</f>
        <v>0</v>
      </c>
      <c r="C37" s="67">
        <f>SUM(C25,C35)</f>
        <v>0</v>
      </c>
      <c r="D37" s="87">
        <f>SUM(D25,D35)</f>
        <v>0</v>
      </c>
      <c r="E37" s="105">
        <f>SUM(E25,E35)</f>
        <v>0</v>
      </c>
      <c r="F37" s="31"/>
      <c r="G37" s="32" t="s">
        <v>1</v>
      </c>
      <c r="H37" s="31"/>
      <c r="I37" s="31"/>
      <c r="J37" s="31"/>
      <c r="K37" s="62">
        <v>46204</v>
      </c>
      <c r="L37" s="39" t="s">
        <v>71</v>
      </c>
      <c r="M37" s="14">
        <v>18</v>
      </c>
      <c r="N37" s="6"/>
      <c r="O37" s="192" t="s">
        <v>325</v>
      </c>
    </row>
    <row r="38" spans="1:15" ht="15.75" x14ac:dyDescent="0.25">
      <c r="A38" s="155"/>
      <c r="B38" s="156"/>
      <c r="C38" s="156"/>
      <c r="D38" s="157"/>
      <c r="E38" s="109"/>
      <c r="F38" s="20"/>
      <c r="G38" s="20" t="s">
        <v>1</v>
      </c>
      <c r="H38" s="14"/>
      <c r="I38" s="20"/>
      <c r="J38" s="20"/>
      <c r="K38" s="63">
        <v>46235</v>
      </c>
      <c r="L38" s="62">
        <v>46234</v>
      </c>
      <c r="M38" s="14">
        <v>19</v>
      </c>
      <c r="O38" s="192" t="s">
        <v>326</v>
      </c>
    </row>
    <row r="39" spans="1:15" ht="15.75" x14ac:dyDescent="0.25">
      <c r="A39" s="152" t="s">
        <v>73</v>
      </c>
      <c r="B39" s="153"/>
      <c r="C39" s="153"/>
      <c r="D39" s="154"/>
      <c r="E39" s="107"/>
      <c r="F39" s="42"/>
      <c r="G39" s="43" t="s">
        <v>1</v>
      </c>
      <c r="H39" s="42"/>
      <c r="I39" s="42"/>
      <c r="J39" s="42"/>
      <c r="K39" s="62">
        <v>46266</v>
      </c>
      <c r="L39" s="63">
        <v>46265</v>
      </c>
      <c r="M39" s="14">
        <v>20</v>
      </c>
      <c r="O39" s="192" t="s">
        <v>327</v>
      </c>
    </row>
    <row r="40" spans="1:15" ht="15.75" x14ac:dyDescent="0.25">
      <c r="A40" s="81" t="s">
        <v>39</v>
      </c>
      <c r="B40" s="66"/>
      <c r="C40" s="66"/>
      <c r="D40" s="88"/>
      <c r="E40" s="110"/>
      <c r="F40" s="42"/>
      <c r="G40" s="43" t="s">
        <v>1</v>
      </c>
      <c r="H40" s="42"/>
      <c r="I40" s="42"/>
      <c r="J40" s="42"/>
      <c r="K40" s="63">
        <v>46296</v>
      </c>
      <c r="L40" s="62">
        <v>46295</v>
      </c>
      <c r="M40" s="14">
        <v>21</v>
      </c>
      <c r="O40" s="192" t="s">
        <v>328</v>
      </c>
    </row>
    <row r="41" spans="1:15" ht="15.75" x14ac:dyDescent="0.25">
      <c r="A41" s="81" t="s">
        <v>40</v>
      </c>
      <c r="B41" s="66"/>
      <c r="C41" s="66"/>
      <c r="D41" s="88"/>
      <c r="E41" s="110"/>
      <c r="F41" s="42"/>
      <c r="G41" s="43" t="s">
        <v>1</v>
      </c>
      <c r="H41" s="42"/>
      <c r="I41" s="42"/>
      <c r="J41" s="42"/>
      <c r="K41" s="62">
        <v>46327</v>
      </c>
      <c r="L41" s="63">
        <v>46326</v>
      </c>
      <c r="M41" s="14">
        <v>22</v>
      </c>
      <c r="O41" s="192" t="s">
        <v>329</v>
      </c>
    </row>
    <row r="42" spans="1:15" ht="15.75" x14ac:dyDescent="0.25">
      <c r="A42" s="81" t="s">
        <v>41</v>
      </c>
      <c r="B42" s="66"/>
      <c r="C42" s="66"/>
      <c r="D42" s="88"/>
      <c r="E42" s="110"/>
      <c r="F42" s="42"/>
      <c r="G42" s="43" t="s">
        <v>1</v>
      </c>
      <c r="H42" s="42"/>
      <c r="I42" s="42"/>
      <c r="J42" s="42"/>
      <c r="K42" s="63">
        <v>46357</v>
      </c>
      <c r="L42" s="62">
        <v>46356</v>
      </c>
      <c r="M42" s="14">
        <v>23</v>
      </c>
      <c r="O42" s="192" t="s">
        <v>330</v>
      </c>
    </row>
    <row r="43" spans="1:15" ht="15.75" x14ac:dyDescent="0.25">
      <c r="A43" s="81" t="s">
        <v>42</v>
      </c>
      <c r="B43" s="66"/>
      <c r="C43" s="66"/>
      <c r="D43" s="88"/>
      <c r="E43" s="110"/>
      <c r="F43" s="42"/>
      <c r="G43" s="43" t="s">
        <v>1</v>
      </c>
      <c r="H43" s="42"/>
      <c r="I43" s="42"/>
      <c r="J43" s="42"/>
      <c r="K43" s="62">
        <v>46388</v>
      </c>
      <c r="L43" s="63">
        <v>46387</v>
      </c>
      <c r="M43" s="14">
        <v>24</v>
      </c>
      <c r="N43" s="6" t="s">
        <v>68</v>
      </c>
      <c r="O43" s="192" t="s">
        <v>331</v>
      </c>
    </row>
    <row r="44" spans="1:15" s="35" customFormat="1" ht="15.75" x14ac:dyDescent="0.25">
      <c r="A44" s="81" t="s">
        <v>43</v>
      </c>
      <c r="B44" s="66"/>
      <c r="C44" s="66"/>
      <c r="D44" s="88"/>
      <c r="E44" s="110"/>
      <c r="F44" s="31"/>
      <c r="G44" s="32" t="s">
        <v>1</v>
      </c>
      <c r="H44" s="31"/>
      <c r="I44" s="31"/>
      <c r="J44" s="31"/>
      <c r="K44" s="63">
        <v>46419</v>
      </c>
      <c r="L44" s="62">
        <v>46418</v>
      </c>
      <c r="M44" s="14">
        <v>25</v>
      </c>
      <c r="N44" s="17">
        <v>1</v>
      </c>
      <c r="O44" s="192" t="s">
        <v>332</v>
      </c>
    </row>
    <row r="45" spans="1:15" ht="15.75" x14ac:dyDescent="0.25">
      <c r="A45" s="86" t="s">
        <v>74</v>
      </c>
      <c r="B45" s="67">
        <f>SUM(B40:B44)</f>
        <v>0</v>
      </c>
      <c r="C45" s="67">
        <f>SUM(C40:C44)</f>
        <v>0</v>
      </c>
      <c r="D45" s="87">
        <f>SUM(D40:D44)</f>
        <v>0</v>
      </c>
      <c r="E45" s="105">
        <f>SUM(E40:E44)</f>
        <v>0</v>
      </c>
      <c r="F45" s="16"/>
      <c r="G45" s="20" t="s">
        <v>1</v>
      </c>
      <c r="H45" s="14"/>
      <c r="I45" s="16"/>
      <c r="J45" s="16"/>
      <c r="K45" s="62">
        <v>46447</v>
      </c>
      <c r="L45" s="63">
        <v>46446</v>
      </c>
      <c r="M45" s="14">
        <v>26</v>
      </c>
      <c r="N45" s="17">
        <v>2</v>
      </c>
      <c r="O45" s="192" t="s">
        <v>333</v>
      </c>
    </row>
    <row r="46" spans="1:15" s="35" customFormat="1" ht="19.5" thickBot="1" x14ac:dyDescent="0.3">
      <c r="A46" s="145"/>
      <c r="B46" s="146"/>
      <c r="C46" s="146"/>
      <c r="D46" s="147"/>
      <c r="E46" s="111"/>
      <c r="F46" s="44"/>
      <c r="G46" s="45" t="s">
        <v>1</v>
      </c>
      <c r="H46" s="44"/>
      <c r="I46" s="44"/>
      <c r="J46" s="44"/>
      <c r="K46" s="63">
        <v>46478</v>
      </c>
      <c r="L46" s="62">
        <v>46477</v>
      </c>
      <c r="M46" s="14">
        <v>27</v>
      </c>
      <c r="N46" s="17">
        <v>3</v>
      </c>
      <c r="O46" s="192" t="s">
        <v>334</v>
      </c>
    </row>
    <row r="47" spans="1:15" ht="18" thickTop="1" thickBot="1" x14ac:dyDescent="0.3">
      <c r="A47" s="89" t="s">
        <v>44</v>
      </c>
      <c r="B47" s="69">
        <f>CEILING((B37+B45),1000)</f>
        <v>0</v>
      </c>
      <c r="C47" s="69">
        <f>CEILING((C37+C45),1000)</f>
        <v>0</v>
      </c>
      <c r="D47" s="90">
        <f>CEILING((D37+D45),1000)</f>
        <v>0</v>
      </c>
      <c r="E47" s="112">
        <f>CEILING((E37+E45),1000)</f>
        <v>0</v>
      </c>
      <c r="F47" s="15"/>
      <c r="G47" s="20" t="s">
        <v>1</v>
      </c>
      <c r="H47" s="14"/>
      <c r="I47" s="15"/>
      <c r="J47" s="15"/>
      <c r="K47" s="62">
        <v>46508</v>
      </c>
      <c r="L47" s="63">
        <v>46507</v>
      </c>
      <c r="M47" s="14">
        <v>28</v>
      </c>
      <c r="N47" s="17">
        <v>4</v>
      </c>
      <c r="O47" s="192" t="s">
        <v>335</v>
      </c>
    </row>
    <row r="48" spans="1:15" ht="18" thickTop="1" thickBot="1" x14ac:dyDescent="0.3">
      <c r="A48" s="89" t="s">
        <v>45</v>
      </c>
      <c r="B48" s="65">
        <v>1</v>
      </c>
      <c r="C48" s="65">
        <v>1</v>
      </c>
      <c r="D48" s="91">
        <v>1</v>
      </c>
      <c r="E48" s="113">
        <v>1</v>
      </c>
      <c r="G48" s="8" t="s">
        <v>1</v>
      </c>
      <c r="K48" s="63">
        <v>46539</v>
      </c>
      <c r="L48" s="62">
        <v>46538</v>
      </c>
      <c r="M48" s="14">
        <v>29</v>
      </c>
      <c r="N48" s="17">
        <v>5</v>
      </c>
      <c r="O48" s="192" t="s">
        <v>336</v>
      </c>
    </row>
    <row r="49" spans="1:15" ht="21" thickTop="1" thickBot="1" x14ac:dyDescent="0.3">
      <c r="A49" s="92" t="s">
        <v>46</v>
      </c>
      <c r="B49" s="70">
        <f>B47*B48</f>
        <v>0</v>
      </c>
      <c r="C49" s="70">
        <f>C47*C48</f>
        <v>0</v>
      </c>
      <c r="D49" s="93">
        <f>D47*D48</f>
        <v>0</v>
      </c>
      <c r="E49" s="114">
        <f>E47*E48</f>
        <v>0</v>
      </c>
      <c r="G49" s="8" t="s">
        <v>1</v>
      </c>
      <c r="K49" s="62">
        <v>46569</v>
      </c>
      <c r="L49" s="63">
        <v>46568</v>
      </c>
      <c r="M49" s="14">
        <v>30</v>
      </c>
      <c r="N49" s="17">
        <v>6</v>
      </c>
      <c r="O49" s="192" t="s">
        <v>337</v>
      </c>
    </row>
    <row r="50" spans="1:15" ht="16.5" thickTop="1" x14ac:dyDescent="0.25">
      <c r="A50" s="77"/>
      <c r="B50" s="15"/>
      <c r="C50" s="15"/>
      <c r="D50" s="94"/>
      <c r="E50" s="94"/>
      <c r="F50" s="47"/>
      <c r="G50" s="48" t="s">
        <v>1</v>
      </c>
      <c r="H50" s="49"/>
      <c r="I50" s="47"/>
      <c r="J50" s="47"/>
      <c r="K50" s="63">
        <v>46600</v>
      </c>
      <c r="L50" s="62">
        <v>46599</v>
      </c>
      <c r="M50" s="14">
        <v>31</v>
      </c>
      <c r="N50" s="17">
        <v>7</v>
      </c>
      <c r="O50" s="192" t="s">
        <v>338</v>
      </c>
    </row>
    <row r="51" spans="1:15" ht="15.75" x14ac:dyDescent="0.25">
      <c r="A51" s="95" t="s">
        <v>47</v>
      </c>
      <c r="D51" s="96"/>
      <c r="E51" s="96"/>
      <c r="F51" s="47"/>
      <c r="G51" s="48" t="s">
        <v>1</v>
      </c>
      <c r="H51" s="49"/>
      <c r="I51" s="47"/>
      <c r="J51" s="47"/>
      <c r="K51" s="62">
        <v>46631</v>
      </c>
      <c r="L51" s="63">
        <v>46630</v>
      </c>
      <c r="M51" s="14">
        <v>32</v>
      </c>
      <c r="N51" s="17">
        <v>8</v>
      </c>
      <c r="O51" s="192" t="s">
        <v>339</v>
      </c>
    </row>
    <row r="52" spans="1:15" ht="15.75" customHeight="1" x14ac:dyDescent="0.25">
      <c r="A52" s="136"/>
      <c r="B52" s="137"/>
      <c r="C52" s="137"/>
      <c r="D52" s="138"/>
      <c r="E52" s="115"/>
      <c r="F52" s="47"/>
      <c r="G52" s="48" t="s">
        <v>1</v>
      </c>
      <c r="H52" s="49"/>
      <c r="I52" s="47"/>
      <c r="J52" s="47"/>
      <c r="K52" s="63">
        <v>46661</v>
      </c>
      <c r="L52" s="62">
        <v>46660</v>
      </c>
      <c r="M52" s="14">
        <v>33</v>
      </c>
      <c r="N52" s="17">
        <v>9</v>
      </c>
      <c r="O52" s="192" t="s">
        <v>340</v>
      </c>
    </row>
    <row r="53" spans="1:15" ht="15.75" customHeight="1" x14ac:dyDescent="0.25">
      <c r="A53" s="139"/>
      <c r="B53" s="140"/>
      <c r="C53" s="140"/>
      <c r="D53" s="141"/>
      <c r="E53" s="115"/>
      <c r="F53" s="47"/>
      <c r="G53" s="48" t="s">
        <v>1</v>
      </c>
      <c r="H53" s="49"/>
      <c r="I53" s="47"/>
      <c r="J53" s="47"/>
      <c r="K53" s="62">
        <v>46692</v>
      </c>
      <c r="L53" s="63">
        <v>46691</v>
      </c>
      <c r="M53" s="14">
        <v>34</v>
      </c>
      <c r="N53" s="17">
        <v>10</v>
      </c>
      <c r="O53" s="192" t="s">
        <v>341</v>
      </c>
    </row>
    <row r="54" spans="1:15" ht="15.75" customHeight="1" x14ac:dyDescent="0.25">
      <c r="A54" s="139"/>
      <c r="B54" s="140"/>
      <c r="C54" s="140"/>
      <c r="D54" s="141"/>
      <c r="E54" s="115"/>
      <c r="F54" s="47"/>
      <c r="G54" s="48" t="s">
        <v>1</v>
      </c>
      <c r="H54" s="49"/>
      <c r="I54" s="47"/>
      <c r="J54" s="47"/>
      <c r="K54" s="63">
        <v>46722</v>
      </c>
      <c r="L54" s="62">
        <v>46721</v>
      </c>
      <c r="M54" s="14">
        <v>35</v>
      </c>
      <c r="N54" s="6">
        <v>11</v>
      </c>
      <c r="O54" s="192" t="s">
        <v>342</v>
      </c>
    </row>
    <row r="55" spans="1:15" ht="16.5" customHeight="1" thickBot="1" x14ac:dyDescent="0.3">
      <c r="A55" s="142"/>
      <c r="B55" s="143"/>
      <c r="C55" s="143"/>
      <c r="D55" s="144"/>
      <c r="E55" s="116"/>
      <c r="K55" s="62">
        <v>46753</v>
      </c>
      <c r="L55" s="63">
        <v>46752</v>
      </c>
      <c r="N55" s="6" t="s">
        <v>76</v>
      </c>
      <c r="O55" s="192" t="s">
        <v>343</v>
      </c>
    </row>
    <row r="56" spans="1:15" ht="15.75" x14ac:dyDescent="0.25">
      <c r="K56" s="63">
        <v>46784</v>
      </c>
      <c r="L56" s="62">
        <v>46783</v>
      </c>
      <c r="O56" s="192" t="s">
        <v>344</v>
      </c>
    </row>
    <row r="57" spans="1:15" ht="15.75" x14ac:dyDescent="0.25">
      <c r="K57" s="62">
        <v>46813</v>
      </c>
      <c r="L57" s="63">
        <v>46812</v>
      </c>
      <c r="O57" s="192" t="s">
        <v>345</v>
      </c>
    </row>
    <row r="58" spans="1:15" ht="15.75" x14ac:dyDescent="0.25">
      <c r="K58" s="63">
        <v>46844</v>
      </c>
      <c r="L58" s="62">
        <v>46843</v>
      </c>
      <c r="O58" s="192" t="s">
        <v>346</v>
      </c>
    </row>
    <row r="59" spans="1:15" ht="15.75" x14ac:dyDescent="0.25">
      <c r="K59" s="62">
        <v>46874</v>
      </c>
      <c r="L59" s="63">
        <v>46873</v>
      </c>
      <c r="O59" s="192" t="s">
        <v>347</v>
      </c>
    </row>
    <row r="60" spans="1:15" ht="15.75" x14ac:dyDescent="0.25">
      <c r="K60" s="63">
        <v>46905</v>
      </c>
      <c r="L60" s="62">
        <v>46904</v>
      </c>
      <c r="N60" s="50"/>
      <c r="O60" s="192" t="s">
        <v>348</v>
      </c>
    </row>
    <row r="61" spans="1:15" ht="15.75" x14ac:dyDescent="0.25">
      <c r="K61" s="62">
        <v>46935</v>
      </c>
      <c r="L61" s="63">
        <v>46934</v>
      </c>
      <c r="N61" s="50"/>
      <c r="O61" s="192" t="s">
        <v>349</v>
      </c>
    </row>
    <row r="62" spans="1:15" ht="15.75" x14ac:dyDescent="0.25">
      <c r="K62" s="63">
        <v>46966</v>
      </c>
      <c r="L62" s="62">
        <v>46965</v>
      </c>
      <c r="N62" s="50"/>
      <c r="O62" s="192" t="s">
        <v>350</v>
      </c>
    </row>
    <row r="63" spans="1:15" ht="15.75" x14ac:dyDescent="0.25">
      <c r="A63" s="51"/>
      <c r="K63" s="62">
        <v>46997</v>
      </c>
      <c r="L63" s="63">
        <v>46996</v>
      </c>
      <c r="N63" s="50"/>
      <c r="O63" s="192" t="s">
        <v>351</v>
      </c>
    </row>
    <row r="64" spans="1:15" ht="15.75" x14ac:dyDescent="0.25">
      <c r="A64" s="51"/>
      <c r="K64" s="63">
        <v>47027</v>
      </c>
      <c r="L64" s="62">
        <v>47026</v>
      </c>
      <c r="N64" s="50"/>
      <c r="O64" s="192" t="s">
        <v>352</v>
      </c>
    </row>
    <row r="65" spans="11:15" ht="15.75" x14ac:dyDescent="0.25">
      <c r="K65" s="62">
        <v>47058</v>
      </c>
      <c r="L65" s="63">
        <v>47057</v>
      </c>
      <c r="N65" s="50"/>
      <c r="O65" s="192" t="s">
        <v>353</v>
      </c>
    </row>
    <row r="66" spans="11:15" ht="15.75" x14ac:dyDescent="0.25">
      <c r="K66" s="63">
        <v>47088</v>
      </c>
      <c r="L66" s="62">
        <v>47087</v>
      </c>
      <c r="N66" s="50"/>
      <c r="O66" s="192" t="s">
        <v>354</v>
      </c>
    </row>
    <row r="67" spans="11:15" ht="15.75" x14ac:dyDescent="0.25">
      <c r="K67" s="62">
        <v>47119</v>
      </c>
      <c r="L67" s="63">
        <v>47118</v>
      </c>
      <c r="N67" s="50"/>
      <c r="O67" s="192" t="s">
        <v>355</v>
      </c>
    </row>
    <row r="68" spans="11:15" ht="15.75" x14ac:dyDescent="0.25">
      <c r="K68" s="63">
        <v>47150</v>
      </c>
      <c r="L68" s="62">
        <v>47149</v>
      </c>
      <c r="N68" s="50"/>
      <c r="O68" s="192" t="s">
        <v>356</v>
      </c>
    </row>
    <row r="69" spans="11:15" ht="15.75" x14ac:dyDescent="0.25">
      <c r="K69" s="62">
        <v>47178</v>
      </c>
      <c r="L69" s="63">
        <v>47177</v>
      </c>
      <c r="N69" s="50"/>
      <c r="O69" s="192" t="s">
        <v>357</v>
      </c>
    </row>
    <row r="70" spans="11:15" ht="15.75" x14ac:dyDescent="0.25">
      <c r="K70" s="63">
        <v>47209</v>
      </c>
      <c r="L70" s="62">
        <v>47208</v>
      </c>
      <c r="N70" s="50"/>
      <c r="O70" s="192" t="s">
        <v>358</v>
      </c>
    </row>
    <row r="71" spans="11:15" ht="15.75" x14ac:dyDescent="0.25">
      <c r="K71" s="62">
        <v>47239</v>
      </c>
      <c r="L71" s="63">
        <v>47238</v>
      </c>
      <c r="N71" s="50"/>
      <c r="O71" s="192" t="s">
        <v>359</v>
      </c>
    </row>
    <row r="72" spans="11:15" ht="15.75" x14ac:dyDescent="0.25">
      <c r="K72" s="63">
        <v>47270</v>
      </c>
      <c r="L72" s="62">
        <v>47269</v>
      </c>
      <c r="N72" s="50"/>
      <c r="O72" s="192" t="s">
        <v>360</v>
      </c>
    </row>
    <row r="73" spans="11:15" ht="15.75" x14ac:dyDescent="0.25">
      <c r="K73" s="63">
        <v>47300</v>
      </c>
      <c r="L73" s="63">
        <v>47299</v>
      </c>
      <c r="N73" s="50"/>
      <c r="O73" s="192" t="s">
        <v>361</v>
      </c>
    </row>
    <row r="74" spans="11:15" ht="15.75" x14ac:dyDescent="0.25">
      <c r="K74" s="62">
        <v>47331</v>
      </c>
      <c r="L74" s="62">
        <v>47330</v>
      </c>
      <c r="N74" s="50"/>
      <c r="O74" s="192" t="s">
        <v>362</v>
      </c>
    </row>
    <row r="75" spans="11:15" ht="15.75" x14ac:dyDescent="0.25">
      <c r="K75" s="63">
        <v>47362</v>
      </c>
      <c r="L75" s="63">
        <v>47361</v>
      </c>
      <c r="N75" s="50"/>
      <c r="O75" s="192" t="s">
        <v>363</v>
      </c>
    </row>
    <row r="76" spans="11:15" ht="15.75" x14ac:dyDescent="0.25">
      <c r="K76" s="62">
        <v>47392</v>
      </c>
      <c r="L76" s="62">
        <v>47391</v>
      </c>
      <c r="N76" s="50"/>
      <c r="O76" s="192" t="s">
        <v>364</v>
      </c>
    </row>
    <row r="77" spans="11:15" ht="15.75" x14ac:dyDescent="0.25">
      <c r="K77" s="63">
        <v>47423</v>
      </c>
      <c r="L77" s="63">
        <v>47422</v>
      </c>
      <c r="N77" s="50"/>
      <c r="O77" s="192" t="s">
        <v>365</v>
      </c>
    </row>
    <row r="78" spans="11:15" ht="15.75" x14ac:dyDescent="0.25">
      <c r="K78" s="62">
        <v>47453</v>
      </c>
      <c r="L78" s="62">
        <v>47452</v>
      </c>
      <c r="N78" s="50"/>
      <c r="O78" s="192" t="s">
        <v>366</v>
      </c>
    </row>
    <row r="79" spans="11:15" ht="15.75" x14ac:dyDescent="0.25">
      <c r="K79" s="63">
        <v>47484</v>
      </c>
      <c r="L79" s="63">
        <v>47483</v>
      </c>
      <c r="N79" s="50"/>
      <c r="O79" s="192" t="s">
        <v>367</v>
      </c>
    </row>
    <row r="80" spans="11:15" ht="15.75" x14ac:dyDescent="0.25">
      <c r="K80" s="62">
        <v>47515</v>
      </c>
      <c r="L80" s="62">
        <v>47514</v>
      </c>
      <c r="N80" s="50"/>
      <c r="O80" s="192" t="s">
        <v>368</v>
      </c>
    </row>
    <row r="81" spans="11:15" ht="15.75" x14ac:dyDescent="0.25">
      <c r="K81" s="63">
        <v>47543</v>
      </c>
      <c r="L81" s="63">
        <v>47542</v>
      </c>
      <c r="N81" s="50"/>
      <c r="O81" s="192" t="s">
        <v>369</v>
      </c>
    </row>
    <row r="82" spans="11:15" ht="15.75" x14ac:dyDescent="0.25">
      <c r="K82" s="62">
        <v>47574</v>
      </c>
      <c r="L82" s="62">
        <v>47573</v>
      </c>
      <c r="N82" s="50"/>
      <c r="O82" s="192" t="s">
        <v>370</v>
      </c>
    </row>
    <row r="83" spans="11:15" ht="15.75" x14ac:dyDescent="0.25">
      <c r="K83" s="63">
        <v>47604</v>
      </c>
      <c r="L83" s="63">
        <v>47603</v>
      </c>
      <c r="N83" s="50"/>
      <c r="O83" s="192" t="s">
        <v>371</v>
      </c>
    </row>
    <row r="84" spans="11:15" ht="15.75" x14ac:dyDescent="0.25">
      <c r="K84" s="62">
        <v>47635</v>
      </c>
      <c r="L84" s="62">
        <v>47634</v>
      </c>
      <c r="N84" s="50"/>
      <c r="O84" s="192" t="s">
        <v>372</v>
      </c>
    </row>
    <row r="85" spans="11:15" ht="15.75" x14ac:dyDescent="0.25">
      <c r="K85" s="63">
        <v>47665</v>
      </c>
      <c r="L85" s="63">
        <v>47664</v>
      </c>
      <c r="N85" s="50"/>
      <c r="O85" s="192" t="s">
        <v>373</v>
      </c>
    </row>
    <row r="86" spans="11:15" ht="15.75" x14ac:dyDescent="0.25">
      <c r="K86" s="62">
        <v>47696</v>
      </c>
      <c r="L86" s="62">
        <v>47695</v>
      </c>
      <c r="N86" s="50"/>
      <c r="O86" s="192" t="s">
        <v>374</v>
      </c>
    </row>
    <row r="87" spans="11:15" ht="15.75" x14ac:dyDescent="0.25">
      <c r="K87" s="63">
        <v>47727</v>
      </c>
      <c r="L87" s="63">
        <v>47726</v>
      </c>
      <c r="N87" s="50"/>
      <c r="O87" s="192" t="s">
        <v>375</v>
      </c>
    </row>
    <row r="88" spans="11:15" ht="15.75" x14ac:dyDescent="0.25">
      <c r="K88" s="62">
        <v>47757</v>
      </c>
      <c r="L88" s="62">
        <v>47756</v>
      </c>
      <c r="N88" s="50"/>
      <c r="O88" s="192" t="s">
        <v>376</v>
      </c>
    </row>
    <row r="89" spans="11:15" ht="15.75" x14ac:dyDescent="0.25">
      <c r="K89" s="63">
        <v>47788</v>
      </c>
      <c r="L89" s="63">
        <v>47787</v>
      </c>
      <c r="N89" s="50"/>
      <c r="O89" s="192" t="s">
        <v>377</v>
      </c>
    </row>
    <row r="90" spans="11:15" ht="15.75" x14ac:dyDescent="0.25">
      <c r="K90" s="62">
        <v>47818</v>
      </c>
      <c r="L90" s="62">
        <v>47817</v>
      </c>
      <c r="N90" s="50"/>
      <c r="O90" s="192" t="s">
        <v>378</v>
      </c>
    </row>
    <row r="91" spans="11:15" ht="15.75" x14ac:dyDescent="0.25">
      <c r="K91" s="63">
        <v>47849</v>
      </c>
      <c r="L91" s="63">
        <v>47848</v>
      </c>
      <c r="N91" s="50"/>
      <c r="O91" s="192" t="s">
        <v>379</v>
      </c>
    </row>
    <row r="92" spans="11:15" ht="15.75" x14ac:dyDescent="0.25">
      <c r="K92" s="62">
        <v>47880</v>
      </c>
      <c r="L92" s="62">
        <v>47879</v>
      </c>
      <c r="N92" s="50"/>
      <c r="O92" s="192" t="s">
        <v>380</v>
      </c>
    </row>
    <row r="93" spans="11:15" ht="15.75" x14ac:dyDescent="0.25">
      <c r="K93" s="63">
        <v>47908</v>
      </c>
      <c r="L93" s="63">
        <v>47907</v>
      </c>
      <c r="N93" s="50"/>
      <c r="O93" s="192" t="s">
        <v>381</v>
      </c>
    </row>
    <row r="94" spans="11:15" ht="15.75" x14ac:dyDescent="0.25">
      <c r="K94" s="62">
        <v>47939</v>
      </c>
      <c r="L94" s="62">
        <v>47938</v>
      </c>
      <c r="N94" s="50"/>
      <c r="O94" s="192" t="s">
        <v>382</v>
      </c>
    </row>
    <row r="95" spans="11:15" ht="15.75" x14ac:dyDescent="0.25">
      <c r="K95" s="63">
        <v>47969</v>
      </c>
      <c r="L95" s="63">
        <v>47968</v>
      </c>
      <c r="N95" s="50"/>
      <c r="O95" s="192" t="s">
        <v>383</v>
      </c>
    </row>
    <row r="96" spans="11:15" ht="15.75" x14ac:dyDescent="0.25">
      <c r="K96" s="62">
        <v>48000</v>
      </c>
      <c r="L96" s="62">
        <v>47999</v>
      </c>
      <c r="N96" s="50"/>
      <c r="O96" s="192" t="s">
        <v>384</v>
      </c>
    </row>
    <row r="97" spans="11:15" ht="15.75" x14ac:dyDescent="0.25">
      <c r="K97" s="63">
        <v>48030</v>
      </c>
      <c r="L97" s="63">
        <v>48029</v>
      </c>
      <c r="N97" s="50"/>
      <c r="O97" s="192" t="s">
        <v>385</v>
      </c>
    </row>
    <row r="98" spans="11:15" ht="15.75" x14ac:dyDescent="0.25">
      <c r="K98" s="62">
        <v>48061</v>
      </c>
      <c r="L98" s="62">
        <v>48060</v>
      </c>
      <c r="N98" s="50"/>
      <c r="O98" s="192" t="s">
        <v>386</v>
      </c>
    </row>
    <row r="99" spans="11:15" ht="15.75" x14ac:dyDescent="0.25">
      <c r="K99" s="63">
        <v>48092</v>
      </c>
      <c r="L99" s="63">
        <v>48091</v>
      </c>
      <c r="N99" s="50"/>
      <c r="O99" s="192" t="s">
        <v>387</v>
      </c>
    </row>
    <row r="100" spans="11:15" ht="15.75" x14ac:dyDescent="0.25">
      <c r="K100" s="63">
        <v>48122</v>
      </c>
      <c r="L100" s="62">
        <v>48121</v>
      </c>
      <c r="N100" s="50"/>
      <c r="O100" s="192" t="s">
        <v>388</v>
      </c>
    </row>
    <row r="101" spans="11:15" ht="15.75" x14ac:dyDescent="0.25">
      <c r="K101" s="62">
        <v>48153</v>
      </c>
      <c r="L101" s="63">
        <v>48152</v>
      </c>
      <c r="N101" s="50"/>
      <c r="O101" s="192" t="s">
        <v>389</v>
      </c>
    </row>
    <row r="102" spans="11:15" ht="15.75" x14ac:dyDescent="0.25">
      <c r="K102" s="63">
        <v>48183</v>
      </c>
      <c r="L102" s="62">
        <v>48182</v>
      </c>
      <c r="N102" s="50"/>
      <c r="O102" s="192" t="s">
        <v>390</v>
      </c>
    </row>
    <row r="103" spans="11:15" ht="15.75" x14ac:dyDescent="0.25">
      <c r="K103" s="62">
        <v>48214</v>
      </c>
      <c r="L103" s="63">
        <v>48213</v>
      </c>
      <c r="N103" s="50"/>
      <c r="O103" s="192" t="s">
        <v>391</v>
      </c>
    </row>
    <row r="104" spans="11:15" ht="15.75" x14ac:dyDescent="0.25">
      <c r="K104" s="63">
        <v>48245</v>
      </c>
      <c r="L104" s="62">
        <v>48244</v>
      </c>
      <c r="N104" s="50"/>
      <c r="O104" s="192" t="s">
        <v>392</v>
      </c>
    </row>
    <row r="105" spans="11:15" ht="15.75" x14ac:dyDescent="0.25">
      <c r="K105" s="62">
        <v>48274</v>
      </c>
      <c r="L105" s="63">
        <v>48273</v>
      </c>
      <c r="N105" s="50"/>
      <c r="O105" s="192" t="s">
        <v>393</v>
      </c>
    </row>
    <row r="106" spans="11:15" ht="15.75" x14ac:dyDescent="0.25">
      <c r="K106" s="63">
        <v>48305</v>
      </c>
      <c r="L106" s="62">
        <v>48304</v>
      </c>
      <c r="N106" s="50"/>
      <c r="O106" s="192" t="s">
        <v>394</v>
      </c>
    </row>
    <row r="107" spans="11:15" ht="15.75" x14ac:dyDescent="0.25">
      <c r="K107" s="62">
        <v>48335</v>
      </c>
      <c r="L107" s="63">
        <v>48334</v>
      </c>
      <c r="N107" s="50"/>
      <c r="O107" s="192" t="s">
        <v>395</v>
      </c>
    </row>
    <row r="108" spans="11:15" ht="15.75" x14ac:dyDescent="0.25">
      <c r="K108" s="63">
        <v>48366</v>
      </c>
      <c r="L108" s="62">
        <v>48365</v>
      </c>
      <c r="N108" s="50"/>
      <c r="O108" s="192" t="s">
        <v>396</v>
      </c>
    </row>
    <row r="109" spans="11:15" ht="15.75" x14ac:dyDescent="0.25">
      <c r="K109" s="62">
        <v>48396</v>
      </c>
      <c r="L109" s="63">
        <v>48395</v>
      </c>
      <c r="N109" s="50"/>
      <c r="O109" s="192" t="s">
        <v>397</v>
      </c>
    </row>
    <row r="110" spans="11:15" ht="15.75" x14ac:dyDescent="0.25">
      <c r="K110" s="63">
        <v>48427</v>
      </c>
      <c r="L110" s="62">
        <v>48426</v>
      </c>
      <c r="N110" s="50"/>
      <c r="O110" s="192" t="s">
        <v>398</v>
      </c>
    </row>
    <row r="111" spans="11:15" ht="15.75" x14ac:dyDescent="0.25">
      <c r="K111" s="62">
        <v>48458</v>
      </c>
      <c r="L111" s="63">
        <v>48457</v>
      </c>
      <c r="N111" s="50"/>
      <c r="O111" s="192" t="s">
        <v>399</v>
      </c>
    </row>
    <row r="112" spans="11:15" ht="15.75" x14ac:dyDescent="0.25">
      <c r="K112" s="63">
        <v>48488</v>
      </c>
      <c r="L112" s="62">
        <v>48487</v>
      </c>
      <c r="N112" s="50"/>
      <c r="O112" s="192" t="s">
        <v>400</v>
      </c>
    </row>
    <row r="113" spans="11:15" ht="15.75" x14ac:dyDescent="0.25">
      <c r="K113" s="62">
        <v>48519</v>
      </c>
      <c r="L113" s="63">
        <v>48518</v>
      </c>
      <c r="N113" s="50"/>
      <c r="O113" s="192" t="s">
        <v>401</v>
      </c>
    </row>
    <row r="114" spans="11:15" ht="15.75" x14ac:dyDescent="0.25">
      <c r="K114" s="63">
        <v>48549</v>
      </c>
      <c r="L114" s="62">
        <v>48548</v>
      </c>
      <c r="N114" s="50"/>
      <c r="O114" s="192" t="s">
        <v>402</v>
      </c>
    </row>
    <row r="115" spans="11:15" ht="15.75" x14ac:dyDescent="0.25">
      <c r="K115" s="62">
        <v>48580</v>
      </c>
      <c r="L115" s="63">
        <v>48579</v>
      </c>
      <c r="N115" s="50"/>
      <c r="O115" s="192" t="s">
        <v>403</v>
      </c>
    </row>
    <row r="116" spans="11:15" ht="15.75" x14ac:dyDescent="0.25">
      <c r="K116" s="63">
        <v>48611</v>
      </c>
      <c r="L116" s="62">
        <v>48610</v>
      </c>
      <c r="N116" s="50"/>
      <c r="O116" s="192" t="s">
        <v>404</v>
      </c>
    </row>
    <row r="117" spans="11:15" ht="15.75" x14ac:dyDescent="0.25">
      <c r="K117" s="62">
        <v>48639</v>
      </c>
      <c r="L117" s="63">
        <v>48638</v>
      </c>
      <c r="N117" s="50"/>
      <c r="O117" s="192" t="s">
        <v>405</v>
      </c>
    </row>
    <row r="118" spans="11:15" ht="15.75" x14ac:dyDescent="0.25">
      <c r="K118" s="63">
        <v>48670</v>
      </c>
      <c r="L118" s="62">
        <v>48669</v>
      </c>
      <c r="N118" s="50"/>
      <c r="O118" s="192" t="s">
        <v>406</v>
      </c>
    </row>
    <row r="119" spans="11:15" ht="15.75" x14ac:dyDescent="0.25">
      <c r="K119" s="62">
        <v>48700</v>
      </c>
      <c r="L119" s="63">
        <v>48699</v>
      </c>
      <c r="N119" s="50"/>
      <c r="O119" s="192" t="s">
        <v>407</v>
      </c>
    </row>
    <row r="120" spans="11:15" ht="15.75" x14ac:dyDescent="0.25">
      <c r="K120" s="63">
        <v>48731</v>
      </c>
      <c r="L120" s="62">
        <v>48730</v>
      </c>
      <c r="N120" s="50"/>
      <c r="O120" s="192" t="s">
        <v>408</v>
      </c>
    </row>
    <row r="121" spans="11:15" ht="15.75" x14ac:dyDescent="0.25">
      <c r="K121" s="62">
        <v>48761</v>
      </c>
      <c r="L121" s="63">
        <v>48760</v>
      </c>
      <c r="N121" s="50"/>
      <c r="O121" s="192" t="s">
        <v>409</v>
      </c>
    </row>
    <row r="122" spans="11:15" ht="15.75" x14ac:dyDescent="0.25">
      <c r="K122" s="63">
        <v>48792</v>
      </c>
      <c r="L122" s="62">
        <v>48791</v>
      </c>
      <c r="N122" s="50"/>
      <c r="O122" s="192" t="s">
        <v>410</v>
      </c>
    </row>
    <row r="123" spans="11:15" ht="15.75" x14ac:dyDescent="0.25">
      <c r="K123" s="62">
        <v>48823</v>
      </c>
      <c r="L123" s="63">
        <v>48822</v>
      </c>
      <c r="N123" s="50"/>
      <c r="O123" s="192" t="s">
        <v>411</v>
      </c>
    </row>
    <row r="124" spans="11:15" ht="15.75" x14ac:dyDescent="0.25">
      <c r="K124" s="63">
        <v>48853</v>
      </c>
      <c r="L124" s="62">
        <v>48852</v>
      </c>
      <c r="N124" s="50"/>
      <c r="O124" s="192" t="s">
        <v>412</v>
      </c>
    </row>
    <row r="125" spans="11:15" ht="15.75" x14ac:dyDescent="0.25">
      <c r="K125" s="62">
        <v>48884</v>
      </c>
      <c r="L125" s="63">
        <v>48883</v>
      </c>
      <c r="N125" s="50"/>
      <c r="O125" s="192" t="s">
        <v>413</v>
      </c>
    </row>
    <row r="126" spans="11:15" ht="15.75" x14ac:dyDescent="0.25">
      <c r="K126" s="63">
        <v>48914</v>
      </c>
      <c r="L126" s="62">
        <v>48913</v>
      </c>
      <c r="N126" s="50"/>
      <c r="O126" s="192" t="s">
        <v>414</v>
      </c>
    </row>
    <row r="127" spans="11:15" ht="15.75" x14ac:dyDescent="0.25">
      <c r="K127" s="63">
        <v>48945</v>
      </c>
      <c r="L127" s="63">
        <v>48944</v>
      </c>
      <c r="N127" s="50"/>
      <c r="O127" s="192" t="s">
        <v>415</v>
      </c>
    </row>
    <row r="128" spans="11:15" ht="15.75" x14ac:dyDescent="0.25">
      <c r="K128" s="62">
        <v>48976</v>
      </c>
      <c r="L128" s="62">
        <v>48975</v>
      </c>
      <c r="N128" s="50"/>
      <c r="O128" s="192" t="s">
        <v>416</v>
      </c>
    </row>
    <row r="129" spans="11:15" ht="15.75" x14ac:dyDescent="0.25">
      <c r="K129" s="63">
        <v>49004</v>
      </c>
      <c r="L129" s="63">
        <v>49003</v>
      </c>
      <c r="N129" s="50"/>
      <c r="O129" s="192" t="s">
        <v>417</v>
      </c>
    </row>
    <row r="130" spans="11:15" ht="15.75" x14ac:dyDescent="0.25">
      <c r="K130" s="62">
        <v>49035</v>
      </c>
      <c r="L130" s="62">
        <v>49034</v>
      </c>
      <c r="N130" s="50"/>
      <c r="O130" s="192" t="s">
        <v>418</v>
      </c>
    </row>
    <row r="131" spans="11:15" ht="15.75" x14ac:dyDescent="0.25">
      <c r="K131" s="63">
        <v>49065</v>
      </c>
      <c r="L131" s="63">
        <v>49064</v>
      </c>
      <c r="N131" s="50"/>
      <c r="O131" s="192" t="s">
        <v>419</v>
      </c>
    </row>
    <row r="132" spans="11:15" ht="15.75" x14ac:dyDescent="0.25">
      <c r="K132" s="62">
        <v>49096</v>
      </c>
      <c r="L132" s="62">
        <v>49095</v>
      </c>
      <c r="N132" s="50"/>
      <c r="O132" s="192" t="s">
        <v>420</v>
      </c>
    </row>
    <row r="133" spans="11:15" ht="15.75" x14ac:dyDescent="0.25">
      <c r="K133" s="63">
        <v>49126</v>
      </c>
      <c r="L133" s="63">
        <v>49125</v>
      </c>
      <c r="N133" s="50"/>
      <c r="O133" s="192" t="s">
        <v>421</v>
      </c>
    </row>
    <row r="134" spans="11:15" ht="15.75" x14ac:dyDescent="0.25">
      <c r="K134" s="62">
        <v>49157</v>
      </c>
      <c r="L134" s="62">
        <v>49156</v>
      </c>
      <c r="N134" s="50"/>
      <c r="O134" s="192" t="s">
        <v>422</v>
      </c>
    </row>
    <row r="135" spans="11:15" ht="15.75" x14ac:dyDescent="0.25">
      <c r="K135" s="63">
        <v>49188</v>
      </c>
      <c r="L135" s="63">
        <v>49187</v>
      </c>
      <c r="N135" s="50"/>
      <c r="O135" s="192" t="s">
        <v>423</v>
      </c>
    </row>
    <row r="136" spans="11:15" ht="15.75" x14ac:dyDescent="0.25">
      <c r="K136" s="62">
        <v>49218</v>
      </c>
      <c r="L136" s="62">
        <v>49217</v>
      </c>
      <c r="N136" s="50"/>
      <c r="O136" s="192" t="s">
        <v>424</v>
      </c>
    </row>
    <row r="137" spans="11:15" ht="15.75" x14ac:dyDescent="0.25">
      <c r="K137" s="63">
        <v>49249</v>
      </c>
      <c r="N137" s="50"/>
      <c r="O137" s="192" t="s">
        <v>425</v>
      </c>
    </row>
    <row r="138" spans="11:15" ht="15.75" x14ac:dyDescent="0.25">
      <c r="K138" s="62">
        <v>49279</v>
      </c>
      <c r="N138" s="50"/>
      <c r="O138" s="192" t="s">
        <v>426</v>
      </c>
    </row>
    <row r="139" spans="11:15" ht="15.75" x14ac:dyDescent="0.25">
      <c r="K139" s="63">
        <v>49310</v>
      </c>
      <c r="N139" s="50"/>
      <c r="O139" s="192" t="s">
        <v>427</v>
      </c>
    </row>
    <row r="140" spans="11:15" ht="15.75" x14ac:dyDescent="0.25">
      <c r="K140" s="62">
        <v>49341</v>
      </c>
      <c r="N140" s="50"/>
      <c r="O140" s="192" t="s">
        <v>428</v>
      </c>
    </row>
    <row r="141" spans="11:15" ht="15.75" x14ac:dyDescent="0.25">
      <c r="K141" s="63">
        <v>49369</v>
      </c>
      <c r="N141" s="50"/>
      <c r="O141" s="192" t="s">
        <v>429</v>
      </c>
    </row>
    <row r="142" spans="11:15" ht="15.75" x14ac:dyDescent="0.25">
      <c r="K142" s="62">
        <v>49400</v>
      </c>
      <c r="N142" s="50"/>
      <c r="O142" s="192" t="s">
        <v>430</v>
      </c>
    </row>
    <row r="143" spans="11:15" ht="15.75" x14ac:dyDescent="0.25">
      <c r="K143" s="63">
        <v>49430</v>
      </c>
      <c r="N143" s="50"/>
      <c r="O143" s="192" t="s">
        <v>431</v>
      </c>
    </row>
    <row r="144" spans="11:15" ht="15.75" x14ac:dyDescent="0.25">
      <c r="K144" s="62">
        <v>49461</v>
      </c>
      <c r="N144" s="50"/>
      <c r="O144" s="192" t="s">
        <v>432</v>
      </c>
    </row>
    <row r="145" spans="11:15" ht="15.75" x14ac:dyDescent="0.25">
      <c r="K145" s="63">
        <v>49491</v>
      </c>
      <c r="N145" s="50"/>
      <c r="O145" s="192" t="s">
        <v>433</v>
      </c>
    </row>
    <row r="146" spans="11:15" ht="15.75" x14ac:dyDescent="0.25">
      <c r="K146" s="62">
        <v>49522</v>
      </c>
      <c r="N146" s="50"/>
      <c r="O146" s="192" t="s">
        <v>434</v>
      </c>
    </row>
    <row r="147" spans="11:15" ht="15.75" x14ac:dyDescent="0.25">
      <c r="K147" s="63">
        <v>49553</v>
      </c>
      <c r="N147" s="50"/>
      <c r="O147" s="192" t="s">
        <v>435</v>
      </c>
    </row>
    <row r="148" spans="11:15" ht="15.75" x14ac:dyDescent="0.25">
      <c r="K148" s="62">
        <v>49583</v>
      </c>
      <c r="N148" s="50"/>
      <c r="O148" s="192" t="s">
        <v>436</v>
      </c>
    </row>
    <row r="149" spans="11:15" ht="15.75" x14ac:dyDescent="0.25">
      <c r="K149" s="63">
        <v>49614</v>
      </c>
      <c r="N149" s="50"/>
      <c r="O149" s="192" t="s">
        <v>437</v>
      </c>
    </row>
    <row r="150" spans="11:15" ht="15.75" x14ac:dyDescent="0.25">
      <c r="K150" s="62">
        <v>49644</v>
      </c>
      <c r="N150" s="50"/>
      <c r="O150" s="192" t="s">
        <v>438</v>
      </c>
    </row>
    <row r="151" spans="11:15" ht="15.75" x14ac:dyDescent="0.25">
      <c r="K151" s="63">
        <v>49675</v>
      </c>
      <c r="N151" s="50"/>
      <c r="O151" s="192" t="s">
        <v>439</v>
      </c>
    </row>
    <row r="152" spans="11:15" ht="15.75" x14ac:dyDescent="0.25">
      <c r="K152" s="62">
        <v>49706</v>
      </c>
      <c r="N152" s="50"/>
      <c r="O152" s="192" t="s">
        <v>440</v>
      </c>
    </row>
    <row r="153" spans="11:15" ht="15.75" x14ac:dyDescent="0.25">
      <c r="K153" s="63">
        <v>49735</v>
      </c>
      <c r="N153" s="50"/>
      <c r="O153" s="192" t="s">
        <v>441</v>
      </c>
    </row>
    <row r="154" spans="11:15" ht="15.75" x14ac:dyDescent="0.25">
      <c r="K154" s="63">
        <v>49766</v>
      </c>
      <c r="N154" s="50"/>
      <c r="O154" s="192" t="s">
        <v>442</v>
      </c>
    </row>
    <row r="155" spans="11:15" ht="15.75" x14ac:dyDescent="0.25">
      <c r="K155" s="62">
        <v>49796</v>
      </c>
      <c r="N155" s="50"/>
      <c r="O155" s="192" t="s">
        <v>443</v>
      </c>
    </row>
    <row r="156" spans="11:15" ht="15.75" x14ac:dyDescent="0.25">
      <c r="K156" s="63">
        <v>49827</v>
      </c>
      <c r="N156" s="50"/>
      <c r="O156" s="192" t="s">
        <v>444</v>
      </c>
    </row>
    <row r="157" spans="11:15" ht="15.75" x14ac:dyDescent="0.25">
      <c r="K157" s="62">
        <v>49857</v>
      </c>
      <c r="N157" s="50"/>
      <c r="O157" s="192" t="s">
        <v>445</v>
      </c>
    </row>
    <row r="158" spans="11:15" ht="15.75" x14ac:dyDescent="0.25">
      <c r="K158" s="63">
        <v>49888</v>
      </c>
      <c r="N158" s="50"/>
      <c r="O158" s="192" t="s">
        <v>446</v>
      </c>
    </row>
    <row r="159" spans="11:15" ht="15.75" x14ac:dyDescent="0.25">
      <c r="K159" s="62">
        <v>49919</v>
      </c>
      <c r="N159" s="50"/>
      <c r="O159" s="192" t="s">
        <v>447</v>
      </c>
    </row>
    <row r="160" spans="11:15" ht="15.75" x14ac:dyDescent="0.25">
      <c r="K160" s="63">
        <v>49949</v>
      </c>
      <c r="N160" s="50"/>
      <c r="O160" s="192" t="s">
        <v>448</v>
      </c>
    </row>
    <row r="161" spans="11:15" ht="15.75" x14ac:dyDescent="0.25">
      <c r="K161" s="62">
        <v>49980</v>
      </c>
      <c r="N161" s="50"/>
      <c r="O161" s="192" t="s">
        <v>449</v>
      </c>
    </row>
    <row r="162" spans="11:15" ht="15.75" x14ac:dyDescent="0.25">
      <c r="K162" s="63">
        <v>50010</v>
      </c>
      <c r="N162" s="50"/>
      <c r="O162" s="192" t="s">
        <v>450</v>
      </c>
    </row>
    <row r="163" spans="11:15" ht="15.75" x14ac:dyDescent="0.25">
      <c r="K163" s="62">
        <v>50041</v>
      </c>
      <c r="N163" s="50"/>
      <c r="O163" s="192" t="s">
        <v>451</v>
      </c>
    </row>
    <row r="164" spans="11:15" ht="15.75" x14ac:dyDescent="0.25">
      <c r="K164" s="63">
        <v>50072</v>
      </c>
      <c r="N164" s="50"/>
      <c r="O164" s="192" t="s">
        <v>452</v>
      </c>
    </row>
    <row r="165" spans="11:15" ht="15.75" x14ac:dyDescent="0.25">
      <c r="K165" s="62">
        <v>50100</v>
      </c>
      <c r="N165" s="50"/>
      <c r="O165" s="192" t="s">
        <v>453</v>
      </c>
    </row>
    <row r="166" spans="11:15" ht="15.75" x14ac:dyDescent="0.25">
      <c r="K166" s="63">
        <v>50131</v>
      </c>
      <c r="N166" s="50"/>
      <c r="O166" s="192" t="s">
        <v>454</v>
      </c>
    </row>
    <row r="167" spans="11:15" ht="15.75" x14ac:dyDescent="0.25">
      <c r="K167" s="62">
        <v>50161</v>
      </c>
      <c r="N167" s="50"/>
      <c r="O167" s="192" t="s">
        <v>455</v>
      </c>
    </row>
    <row r="168" spans="11:15" ht="15.75" x14ac:dyDescent="0.25">
      <c r="K168" s="63">
        <v>50192</v>
      </c>
      <c r="N168" s="50"/>
      <c r="O168" s="192" t="s">
        <v>456</v>
      </c>
    </row>
    <row r="169" spans="11:15" ht="15.75" x14ac:dyDescent="0.25">
      <c r="K169" s="62">
        <v>50222</v>
      </c>
      <c r="N169" s="50"/>
      <c r="O169" s="192" t="s">
        <v>457</v>
      </c>
    </row>
    <row r="170" spans="11:15" ht="15.75" x14ac:dyDescent="0.25">
      <c r="K170" s="63">
        <v>50253</v>
      </c>
      <c r="N170" s="50"/>
      <c r="O170" s="192" t="s">
        <v>458</v>
      </c>
    </row>
    <row r="171" spans="11:15" ht="15.75" x14ac:dyDescent="0.25">
      <c r="K171" s="62">
        <v>50284</v>
      </c>
      <c r="N171" s="50"/>
      <c r="O171" s="192" t="s">
        <v>459</v>
      </c>
    </row>
    <row r="172" spans="11:15" ht="15.75" x14ac:dyDescent="0.25">
      <c r="K172" s="63">
        <v>50314</v>
      </c>
      <c r="N172" s="50"/>
      <c r="O172" s="192" t="s">
        <v>460</v>
      </c>
    </row>
    <row r="173" spans="11:15" ht="15.75" x14ac:dyDescent="0.25">
      <c r="K173" s="62">
        <v>50345</v>
      </c>
      <c r="N173" s="50"/>
      <c r="O173" s="192" t="s">
        <v>461</v>
      </c>
    </row>
    <row r="174" spans="11:15" ht="15.75" x14ac:dyDescent="0.25">
      <c r="K174" s="63">
        <v>50375</v>
      </c>
      <c r="N174" s="50"/>
      <c r="O174" s="192" t="s">
        <v>462</v>
      </c>
    </row>
    <row r="175" spans="11:15" ht="15.75" x14ac:dyDescent="0.25">
      <c r="K175" s="62">
        <v>50406</v>
      </c>
      <c r="N175" s="50"/>
      <c r="O175" s="192" t="s">
        <v>463</v>
      </c>
    </row>
    <row r="176" spans="11:15" ht="15.75" x14ac:dyDescent="0.25">
      <c r="K176" s="63">
        <v>50437</v>
      </c>
      <c r="N176" s="50"/>
      <c r="O176" s="192" t="s">
        <v>464</v>
      </c>
    </row>
    <row r="177" spans="11:15" ht="15.75" x14ac:dyDescent="0.25">
      <c r="K177" s="62">
        <v>50465</v>
      </c>
      <c r="N177" s="50"/>
      <c r="O177" s="192" t="s">
        <v>465</v>
      </c>
    </row>
    <row r="178" spans="11:15" ht="15.75" x14ac:dyDescent="0.25">
      <c r="K178" s="63">
        <v>50496</v>
      </c>
      <c r="N178" s="50"/>
      <c r="O178" s="192" t="s">
        <v>466</v>
      </c>
    </row>
    <row r="179" spans="11:15" ht="15.75" x14ac:dyDescent="0.25">
      <c r="K179" s="62">
        <v>50526</v>
      </c>
      <c r="N179" s="50"/>
      <c r="O179" s="192" t="s">
        <v>467</v>
      </c>
    </row>
    <row r="180" spans="11:15" ht="15.75" x14ac:dyDescent="0.25">
      <c r="K180" s="63">
        <v>50557</v>
      </c>
      <c r="N180" s="50"/>
      <c r="O180" s="192" t="s">
        <v>468</v>
      </c>
    </row>
    <row r="181" spans="11:15" ht="15.75" x14ac:dyDescent="0.25">
      <c r="K181" s="63">
        <v>50587</v>
      </c>
      <c r="N181" s="50"/>
      <c r="O181" s="192" t="s">
        <v>469</v>
      </c>
    </row>
    <row r="182" spans="11:15" ht="15.75" x14ac:dyDescent="0.25">
      <c r="K182" s="62">
        <v>50618</v>
      </c>
      <c r="N182" s="50"/>
      <c r="O182" s="192" t="s">
        <v>470</v>
      </c>
    </row>
    <row r="183" spans="11:15" ht="15.75" x14ac:dyDescent="0.25">
      <c r="K183" s="63">
        <v>50649</v>
      </c>
      <c r="N183" s="50"/>
      <c r="O183" s="192" t="s">
        <v>471</v>
      </c>
    </row>
    <row r="184" spans="11:15" ht="15.75" x14ac:dyDescent="0.25">
      <c r="K184" s="62">
        <v>50679</v>
      </c>
      <c r="N184" s="50"/>
      <c r="O184" s="192" t="s">
        <v>472</v>
      </c>
    </row>
    <row r="185" spans="11:15" ht="15.75" x14ac:dyDescent="0.25">
      <c r="K185" s="63">
        <v>50710</v>
      </c>
      <c r="N185" s="50"/>
      <c r="O185" s="192" t="s">
        <v>473</v>
      </c>
    </row>
    <row r="186" spans="11:15" ht="15.75" x14ac:dyDescent="0.25">
      <c r="K186" s="62">
        <v>50740</v>
      </c>
      <c r="N186" s="50"/>
      <c r="O186" s="192" t="s">
        <v>474</v>
      </c>
    </row>
    <row r="187" spans="11:15" ht="15.75" x14ac:dyDescent="0.25">
      <c r="K187" s="63">
        <v>50771</v>
      </c>
      <c r="N187" s="50"/>
      <c r="O187" s="192" t="s">
        <v>475</v>
      </c>
    </row>
    <row r="188" spans="11:15" ht="15.75" x14ac:dyDescent="0.25">
      <c r="K188" s="62">
        <v>50802</v>
      </c>
      <c r="N188" s="50"/>
      <c r="O188" s="192" t="s">
        <v>476</v>
      </c>
    </row>
    <row r="189" spans="11:15" ht="15.75" x14ac:dyDescent="0.25">
      <c r="K189" s="63">
        <v>50830</v>
      </c>
      <c r="N189" s="50"/>
      <c r="O189" s="192" t="s">
        <v>477</v>
      </c>
    </row>
    <row r="190" spans="11:15" ht="15.75" x14ac:dyDescent="0.25">
      <c r="K190" s="62">
        <v>50861</v>
      </c>
      <c r="N190" s="50"/>
      <c r="O190" s="192" t="s">
        <v>478</v>
      </c>
    </row>
    <row r="191" spans="11:15" ht="15.75" x14ac:dyDescent="0.25">
      <c r="K191" s="63">
        <v>50891</v>
      </c>
      <c r="N191" s="50"/>
      <c r="O191" s="192" t="s">
        <v>479</v>
      </c>
    </row>
    <row r="192" spans="11:15" ht="15.75" x14ac:dyDescent="0.25">
      <c r="K192" s="62">
        <v>50922</v>
      </c>
      <c r="N192" s="50"/>
      <c r="O192" s="192" t="s">
        <v>480</v>
      </c>
    </row>
    <row r="193" spans="11:15" ht="15.75" x14ac:dyDescent="0.25">
      <c r="K193" s="63">
        <v>50952</v>
      </c>
      <c r="N193" s="50"/>
      <c r="O193" s="192" t="s">
        <v>481</v>
      </c>
    </row>
    <row r="194" spans="11:15" ht="15.75" x14ac:dyDescent="0.25">
      <c r="K194" s="62">
        <v>50983</v>
      </c>
      <c r="N194" s="50"/>
      <c r="O194" s="192" t="s">
        <v>482</v>
      </c>
    </row>
    <row r="195" spans="11:15" ht="15.75" x14ac:dyDescent="0.25">
      <c r="K195" s="63">
        <v>51014</v>
      </c>
      <c r="N195" s="50"/>
      <c r="O195" s="192" t="s">
        <v>483</v>
      </c>
    </row>
    <row r="196" spans="11:15" ht="15.75" x14ac:dyDescent="0.25">
      <c r="K196" s="62">
        <v>51044</v>
      </c>
      <c r="N196" s="50"/>
      <c r="O196" s="192" t="s">
        <v>484</v>
      </c>
    </row>
    <row r="197" spans="11:15" ht="15.75" x14ac:dyDescent="0.25">
      <c r="K197" s="63">
        <v>51075</v>
      </c>
      <c r="N197" s="50"/>
      <c r="O197" s="192" t="s">
        <v>485</v>
      </c>
    </row>
    <row r="198" spans="11:15" ht="15.75" x14ac:dyDescent="0.25">
      <c r="K198" s="62">
        <v>51105</v>
      </c>
      <c r="N198" s="50"/>
      <c r="O198" s="192" t="s">
        <v>486</v>
      </c>
    </row>
    <row r="199" spans="11:15" ht="15.75" x14ac:dyDescent="0.25">
      <c r="K199" s="63">
        <v>51136</v>
      </c>
      <c r="N199" s="50"/>
      <c r="O199" s="192" t="s">
        <v>487</v>
      </c>
    </row>
    <row r="200" spans="11:15" ht="15.75" x14ac:dyDescent="0.25">
      <c r="K200" s="62">
        <v>51167</v>
      </c>
      <c r="N200" s="50"/>
      <c r="O200" s="192" t="s">
        <v>488</v>
      </c>
    </row>
    <row r="201" spans="11:15" ht="15.75" x14ac:dyDescent="0.25">
      <c r="K201" s="63">
        <v>51196</v>
      </c>
      <c r="N201" s="50"/>
      <c r="O201" s="192" t="s">
        <v>489</v>
      </c>
    </row>
    <row r="202" spans="11:15" ht="15.75" x14ac:dyDescent="0.25">
      <c r="K202" s="62">
        <v>51227</v>
      </c>
      <c r="N202" s="50"/>
      <c r="O202" s="192" t="s">
        <v>490</v>
      </c>
    </row>
    <row r="203" spans="11:15" ht="15.75" x14ac:dyDescent="0.25">
      <c r="K203" s="63">
        <v>51257</v>
      </c>
      <c r="N203" s="50"/>
      <c r="O203" s="192" t="s">
        <v>491</v>
      </c>
    </row>
    <row r="204" spans="11:15" ht="15.75" x14ac:dyDescent="0.25">
      <c r="K204" s="62">
        <v>51288</v>
      </c>
      <c r="N204" s="50"/>
      <c r="O204" s="192" t="s">
        <v>492</v>
      </c>
    </row>
    <row r="205" spans="11:15" ht="15.75" x14ac:dyDescent="0.25">
      <c r="K205" s="63">
        <v>51318</v>
      </c>
      <c r="N205" s="50"/>
      <c r="O205" s="192" t="s">
        <v>493</v>
      </c>
    </row>
    <row r="206" spans="11:15" ht="15.75" x14ac:dyDescent="0.25">
      <c r="K206" s="62">
        <v>51349</v>
      </c>
      <c r="N206" s="50"/>
      <c r="O206" s="192" t="s">
        <v>494</v>
      </c>
    </row>
    <row r="207" spans="11:15" ht="15.75" x14ac:dyDescent="0.25">
      <c r="K207" s="63">
        <v>51380</v>
      </c>
      <c r="N207" s="50"/>
      <c r="O207" s="192" t="s">
        <v>495</v>
      </c>
    </row>
    <row r="208" spans="11:15" ht="15.75" x14ac:dyDescent="0.25">
      <c r="K208" s="63">
        <v>51410</v>
      </c>
      <c r="N208" s="50"/>
      <c r="O208" s="192" t="s">
        <v>496</v>
      </c>
    </row>
    <row r="209" spans="11:15" ht="15.75" x14ac:dyDescent="0.25">
      <c r="K209" s="62">
        <v>51441</v>
      </c>
      <c r="N209" s="50"/>
      <c r="O209" s="192" t="s">
        <v>497</v>
      </c>
    </row>
    <row r="210" spans="11:15" ht="15.75" x14ac:dyDescent="0.25">
      <c r="K210" s="63">
        <v>51471</v>
      </c>
      <c r="N210" s="50"/>
      <c r="O210" s="192" t="s">
        <v>498</v>
      </c>
    </row>
    <row r="211" spans="11:15" ht="15.75" x14ac:dyDescent="0.25">
      <c r="K211" s="62">
        <v>51502</v>
      </c>
      <c r="N211" s="50"/>
      <c r="O211" s="192" t="s">
        <v>499</v>
      </c>
    </row>
    <row r="212" spans="11:15" ht="15.75" x14ac:dyDescent="0.25">
      <c r="K212" s="63">
        <v>51533</v>
      </c>
      <c r="N212" s="50"/>
      <c r="O212" s="192" t="s">
        <v>500</v>
      </c>
    </row>
    <row r="213" spans="11:15" ht="15.75" x14ac:dyDescent="0.25">
      <c r="K213" s="62">
        <v>51561</v>
      </c>
      <c r="N213" s="50"/>
      <c r="O213" s="192" t="s">
        <v>501</v>
      </c>
    </row>
    <row r="214" spans="11:15" ht="15.75" x14ac:dyDescent="0.25">
      <c r="K214" s="63">
        <v>51592</v>
      </c>
      <c r="N214" s="50"/>
      <c r="O214" s="192" t="s">
        <v>502</v>
      </c>
    </row>
    <row r="215" spans="11:15" ht="15.75" x14ac:dyDescent="0.25">
      <c r="K215" s="62">
        <v>51622</v>
      </c>
      <c r="N215" s="50"/>
      <c r="O215" s="192" t="s">
        <v>503</v>
      </c>
    </row>
    <row r="216" spans="11:15" ht="15.75" x14ac:dyDescent="0.25">
      <c r="K216" s="63">
        <v>51653</v>
      </c>
      <c r="N216" s="50"/>
      <c r="O216" s="192" t="s">
        <v>504</v>
      </c>
    </row>
    <row r="217" spans="11:15" ht="15.75" x14ac:dyDescent="0.25">
      <c r="K217" s="62">
        <v>51683</v>
      </c>
      <c r="N217" s="50"/>
      <c r="O217" s="192" t="s">
        <v>505</v>
      </c>
    </row>
    <row r="218" spans="11:15" ht="15.75" x14ac:dyDescent="0.25">
      <c r="K218" s="63">
        <v>51714</v>
      </c>
      <c r="N218" s="50"/>
      <c r="O218" s="192" t="s">
        <v>506</v>
      </c>
    </row>
    <row r="219" spans="11:15" ht="15.75" x14ac:dyDescent="0.25">
      <c r="K219" s="62">
        <v>51745</v>
      </c>
      <c r="N219" s="50"/>
      <c r="O219" s="192" t="s">
        <v>507</v>
      </c>
    </row>
    <row r="220" spans="11:15" ht="15.75" x14ac:dyDescent="0.25">
      <c r="K220" s="63">
        <v>51775</v>
      </c>
      <c r="N220" s="50"/>
      <c r="O220" s="192" t="s">
        <v>508</v>
      </c>
    </row>
    <row r="221" spans="11:15" ht="15.75" x14ac:dyDescent="0.25">
      <c r="K221" s="62">
        <v>51806</v>
      </c>
      <c r="N221" s="50"/>
      <c r="O221" s="192" t="s">
        <v>509</v>
      </c>
    </row>
    <row r="222" spans="11:15" ht="15.75" x14ac:dyDescent="0.25">
      <c r="K222" s="63">
        <v>51836</v>
      </c>
      <c r="N222" s="50"/>
      <c r="O222" s="192" t="s">
        <v>510</v>
      </c>
    </row>
    <row r="223" spans="11:15" ht="15.75" x14ac:dyDescent="0.25">
      <c r="K223" s="62">
        <v>51867</v>
      </c>
      <c r="N223" s="50"/>
      <c r="O223" s="192" t="s">
        <v>511</v>
      </c>
    </row>
    <row r="224" spans="11:15" ht="15.75" x14ac:dyDescent="0.25">
      <c r="K224" s="63">
        <v>51898</v>
      </c>
      <c r="N224" s="50"/>
      <c r="O224" s="192" t="s">
        <v>512</v>
      </c>
    </row>
    <row r="225" spans="11:15" ht="15.75" x14ac:dyDescent="0.25">
      <c r="K225" s="62">
        <v>51926</v>
      </c>
      <c r="N225" s="50"/>
      <c r="O225" s="192" t="s">
        <v>513</v>
      </c>
    </row>
    <row r="226" spans="11:15" ht="15.75" x14ac:dyDescent="0.25">
      <c r="K226" s="63">
        <v>51957</v>
      </c>
      <c r="N226" s="50"/>
      <c r="O226" s="192" t="s">
        <v>514</v>
      </c>
    </row>
    <row r="227" spans="11:15" ht="15" x14ac:dyDescent="0.25">
      <c r="N227" s="50"/>
      <c r="O227" s="192" t="s">
        <v>515</v>
      </c>
    </row>
    <row r="228" spans="11:15" ht="15" x14ac:dyDescent="0.25">
      <c r="N228" s="50"/>
      <c r="O228" s="192" t="s">
        <v>516</v>
      </c>
    </row>
    <row r="229" spans="11:15" ht="15" x14ac:dyDescent="0.25">
      <c r="N229" s="50"/>
      <c r="O229" s="192" t="s">
        <v>517</v>
      </c>
    </row>
    <row r="230" spans="11:15" ht="15" x14ac:dyDescent="0.25">
      <c r="N230" s="50"/>
      <c r="O230" s="192" t="s">
        <v>518</v>
      </c>
    </row>
    <row r="231" spans="11:15" ht="15" x14ac:dyDescent="0.25">
      <c r="N231" s="50"/>
      <c r="O231" s="192" t="s">
        <v>519</v>
      </c>
    </row>
    <row r="232" spans="11:15" ht="15" x14ac:dyDescent="0.25">
      <c r="N232" s="50"/>
      <c r="O232" s="192" t="s">
        <v>520</v>
      </c>
    </row>
    <row r="233" spans="11:15" ht="15" x14ac:dyDescent="0.25">
      <c r="N233" s="50"/>
      <c r="O233" s="192" t="s">
        <v>521</v>
      </c>
    </row>
    <row r="234" spans="11:15" ht="15" x14ac:dyDescent="0.25">
      <c r="N234" s="50"/>
      <c r="O234" s="192" t="s">
        <v>522</v>
      </c>
    </row>
    <row r="235" spans="11:15" ht="15" x14ac:dyDescent="0.25">
      <c r="N235" s="50"/>
      <c r="O235" s="192" t="s">
        <v>523</v>
      </c>
    </row>
    <row r="236" spans="11:15" ht="15" x14ac:dyDescent="0.25">
      <c r="N236" s="50"/>
      <c r="O236" s="192" t="s">
        <v>524</v>
      </c>
    </row>
    <row r="237" spans="11:15" ht="15" x14ac:dyDescent="0.25">
      <c r="N237" s="50"/>
      <c r="O237" s="192" t="s">
        <v>525</v>
      </c>
    </row>
    <row r="238" spans="11:15" ht="15" x14ac:dyDescent="0.25">
      <c r="N238" s="50"/>
      <c r="O238" s="192" t="s">
        <v>526</v>
      </c>
    </row>
    <row r="239" spans="11:15" ht="15" x14ac:dyDescent="0.25">
      <c r="N239" s="50"/>
      <c r="O239" s="192" t="s">
        <v>527</v>
      </c>
    </row>
    <row r="240" spans="11:15" ht="15" x14ac:dyDescent="0.25">
      <c r="N240" s="50"/>
      <c r="O240" s="192" t="s">
        <v>528</v>
      </c>
    </row>
    <row r="241" spans="14:15" ht="15" x14ac:dyDescent="0.25">
      <c r="N241" s="50"/>
      <c r="O241" s="192" t="s">
        <v>529</v>
      </c>
    </row>
    <row r="242" spans="14:15" ht="15" x14ac:dyDescent="0.25">
      <c r="N242" s="50"/>
      <c r="O242" s="192" t="s">
        <v>530</v>
      </c>
    </row>
    <row r="243" spans="14:15" ht="15" x14ac:dyDescent="0.25">
      <c r="N243" s="50"/>
      <c r="O243" s="192" t="s">
        <v>531</v>
      </c>
    </row>
    <row r="244" spans="14:15" ht="15" x14ac:dyDescent="0.25">
      <c r="N244" s="50"/>
      <c r="O244" s="192" t="s">
        <v>532</v>
      </c>
    </row>
    <row r="245" spans="14:15" ht="15" x14ac:dyDescent="0.25">
      <c r="N245" s="50"/>
      <c r="O245" s="192" t="s">
        <v>533</v>
      </c>
    </row>
    <row r="246" spans="14:15" ht="15" x14ac:dyDescent="0.25">
      <c r="N246" s="50"/>
      <c r="O246" s="192" t="s">
        <v>534</v>
      </c>
    </row>
    <row r="247" spans="14:15" ht="15" x14ac:dyDescent="0.25">
      <c r="N247" s="50"/>
      <c r="O247" s="192" t="s">
        <v>535</v>
      </c>
    </row>
    <row r="248" spans="14:15" ht="15" x14ac:dyDescent="0.25">
      <c r="N248" s="50"/>
      <c r="O248" s="192" t="s">
        <v>536</v>
      </c>
    </row>
    <row r="249" spans="14:15" ht="15" x14ac:dyDescent="0.25">
      <c r="N249" s="50"/>
      <c r="O249" s="192" t="s">
        <v>537</v>
      </c>
    </row>
    <row r="250" spans="14:15" ht="15" x14ac:dyDescent="0.25">
      <c r="N250" s="50"/>
      <c r="O250" s="192" t="s">
        <v>538</v>
      </c>
    </row>
    <row r="251" spans="14:15" ht="15" x14ac:dyDescent="0.25">
      <c r="N251" s="50"/>
      <c r="O251" s="192" t="s">
        <v>539</v>
      </c>
    </row>
    <row r="252" spans="14:15" ht="15" x14ac:dyDescent="0.25">
      <c r="N252" s="50"/>
      <c r="O252" s="192" t="s">
        <v>540</v>
      </c>
    </row>
    <row r="253" spans="14:15" ht="15" x14ac:dyDescent="0.25">
      <c r="N253" s="50"/>
      <c r="O253" s="192" t="s">
        <v>541</v>
      </c>
    </row>
    <row r="254" spans="14:15" ht="15" x14ac:dyDescent="0.25">
      <c r="N254" s="50"/>
      <c r="O254" s="192" t="s">
        <v>542</v>
      </c>
    </row>
    <row r="255" spans="14:15" ht="15" x14ac:dyDescent="0.25">
      <c r="N255" s="50"/>
      <c r="O255" s="192" t="s">
        <v>543</v>
      </c>
    </row>
    <row r="256" spans="14:15" ht="15" x14ac:dyDescent="0.25">
      <c r="N256" s="50"/>
      <c r="O256" s="192" t="s">
        <v>544</v>
      </c>
    </row>
    <row r="257" spans="14:15" ht="15" x14ac:dyDescent="0.25">
      <c r="N257" s="50"/>
      <c r="O257" s="192" t="s">
        <v>545</v>
      </c>
    </row>
    <row r="258" spans="14:15" ht="15" x14ac:dyDescent="0.25">
      <c r="N258" s="50"/>
      <c r="O258" s="192" t="s">
        <v>546</v>
      </c>
    </row>
    <row r="259" spans="14:15" ht="15" x14ac:dyDescent="0.25">
      <c r="N259" s="50"/>
      <c r="O259" s="192" t="s">
        <v>547</v>
      </c>
    </row>
    <row r="260" spans="14:15" ht="15" x14ac:dyDescent="0.25">
      <c r="N260" s="50"/>
      <c r="O260" s="192" t="s">
        <v>548</v>
      </c>
    </row>
    <row r="261" spans="14:15" ht="15" x14ac:dyDescent="0.25">
      <c r="N261" s="50"/>
      <c r="O261" s="192" t="s">
        <v>549</v>
      </c>
    </row>
    <row r="262" spans="14:15" ht="15" x14ac:dyDescent="0.25">
      <c r="N262" s="50"/>
      <c r="O262" s="192" t="s">
        <v>550</v>
      </c>
    </row>
    <row r="263" spans="14:15" ht="15" x14ac:dyDescent="0.25">
      <c r="N263" s="50"/>
      <c r="O263" s="192" t="s">
        <v>551</v>
      </c>
    </row>
    <row r="264" spans="14:15" ht="15" x14ac:dyDescent="0.25">
      <c r="N264" s="50"/>
      <c r="O264" s="192" t="s">
        <v>552</v>
      </c>
    </row>
    <row r="265" spans="14:15" ht="15" x14ac:dyDescent="0.25">
      <c r="N265" s="50"/>
      <c r="O265" s="192" t="s">
        <v>553</v>
      </c>
    </row>
    <row r="266" spans="14:15" ht="15" x14ac:dyDescent="0.25">
      <c r="N266" s="50"/>
      <c r="O266" s="192" t="s">
        <v>554</v>
      </c>
    </row>
    <row r="267" spans="14:15" ht="15" x14ac:dyDescent="0.25">
      <c r="N267" s="50"/>
      <c r="O267" s="192" t="s">
        <v>555</v>
      </c>
    </row>
    <row r="268" spans="14:15" ht="15" x14ac:dyDescent="0.25">
      <c r="N268" s="50"/>
      <c r="O268" s="192" t="s">
        <v>556</v>
      </c>
    </row>
    <row r="269" spans="14:15" ht="15" x14ac:dyDescent="0.25">
      <c r="N269" s="50"/>
      <c r="O269" s="192" t="s">
        <v>557</v>
      </c>
    </row>
    <row r="270" spans="14:15" ht="15" x14ac:dyDescent="0.25">
      <c r="N270" s="50"/>
      <c r="O270" s="192" t="s">
        <v>558</v>
      </c>
    </row>
    <row r="271" spans="14:15" ht="15" x14ac:dyDescent="0.25">
      <c r="N271" s="50"/>
      <c r="O271" s="192" t="s">
        <v>559</v>
      </c>
    </row>
    <row r="272" spans="14:15" ht="15" x14ac:dyDescent="0.25">
      <c r="N272" s="50"/>
      <c r="O272" s="192" t="s">
        <v>560</v>
      </c>
    </row>
    <row r="273" spans="14:15" ht="15" x14ac:dyDescent="0.25">
      <c r="N273" s="50"/>
      <c r="O273" s="192" t="s">
        <v>561</v>
      </c>
    </row>
    <row r="274" spans="14:15" ht="15" x14ac:dyDescent="0.25">
      <c r="N274" s="50"/>
      <c r="O274" s="192" t="s">
        <v>562</v>
      </c>
    </row>
    <row r="275" spans="14:15" ht="15" x14ac:dyDescent="0.25">
      <c r="N275" s="50"/>
      <c r="O275" s="192" t="s">
        <v>563</v>
      </c>
    </row>
    <row r="276" spans="14:15" ht="15" x14ac:dyDescent="0.25">
      <c r="N276" s="50"/>
      <c r="O276" s="192" t="s">
        <v>564</v>
      </c>
    </row>
    <row r="277" spans="14:15" ht="15" x14ac:dyDescent="0.25">
      <c r="N277" s="50"/>
      <c r="O277" s="192" t="s">
        <v>565</v>
      </c>
    </row>
    <row r="278" spans="14:15" ht="15" x14ac:dyDescent="0.25">
      <c r="N278" s="50"/>
      <c r="O278" s="192" t="s">
        <v>566</v>
      </c>
    </row>
    <row r="279" spans="14:15" ht="15" x14ac:dyDescent="0.25">
      <c r="N279" s="50"/>
      <c r="O279" s="192" t="s">
        <v>567</v>
      </c>
    </row>
    <row r="280" spans="14:15" ht="15" x14ac:dyDescent="0.25">
      <c r="N280" s="50"/>
      <c r="O280" s="192" t="s">
        <v>568</v>
      </c>
    </row>
    <row r="281" spans="14:15" ht="15" x14ac:dyDescent="0.25">
      <c r="N281" s="50"/>
      <c r="O281" s="192" t="s">
        <v>569</v>
      </c>
    </row>
    <row r="282" spans="14:15" ht="15" x14ac:dyDescent="0.25">
      <c r="N282" s="50"/>
      <c r="O282" s="192" t="s">
        <v>570</v>
      </c>
    </row>
    <row r="283" spans="14:15" ht="15" x14ac:dyDescent="0.25">
      <c r="N283" s="50"/>
      <c r="O283" s="192" t="s">
        <v>571</v>
      </c>
    </row>
    <row r="284" spans="14:15" ht="15" x14ac:dyDescent="0.25">
      <c r="N284" s="50"/>
      <c r="O284" s="192" t="s">
        <v>572</v>
      </c>
    </row>
    <row r="285" spans="14:15" ht="15" x14ac:dyDescent="0.25">
      <c r="N285" s="50"/>
      <c r="O285" s="192" t="s">
        <v>573</v>
      </c>
    </row>
    <row r="286" spans="14:15" ht="15" x14ac:dyDescent="0.25">
      <c r="N286" s="50"/>
      <c r="O286" s="192" t="s">
        <v>574</v>
      </c>
    </row>
    <row r="287" spans="14:15" ht="15" x14ac:dyDescent="0.25">
      <c r="N287" s="50"/>
      <c r="O287" s="192" t="s">
        <v>575</v>
      </c>
    </row>
    <row r="288" spans="14:15" ht="15" x14ac:dyDescent="0.25">
      <c r="N288" s="50"/>
      <c r="O288" s="192" t="s">
        <v>576</v>
      </c>
    </row>
    <row r="289" spans="14:15" ht="15" x14ac:dyDescent="0.25">
      <c r="N289" s="50"/>
      <c r="O289" s="192" t="s">
        <v>577</v>
      </c>
    </row>
    <row r="290" spans="14:15" ht="15" x14ac:dyDescent="0.25">
      <c r="N290" s="50"/>
      <c r="O290" s="192" t="s">
        <v>578</v>
      </c>
    </row>
    <row r="291" spans="14:15" ht="15" x14ac:dyDescent="0.25">
      <c r="N291" s="50"/>
      <c r="O291" s="192" t="s">
        <v>579</v>
      </c>
    </row>
    <row r="292" spans="14:15" ht="15" x14ac:dyDescent="0.25">
      <c r="N292" s="50"/>
      <c r="O292" s="192" t="s">
        <v>580</v>
      </c>
    </row>
    <row r="293" spans="14:15" ht="15" x14ac:dyDescent="0.25">
      <c r="N293" s="50"/>
      <c r="O293" s="192" t="s">
        <v>581</v>
      </c>
    </row>
    <row r="294" spans="14:15" ht="15" x14ac:dyDescent="0.25">
      <c r="N294" s="50"/>
      <c r="O294" s="192" t="s">
        <v>582</v>
      </c>
    </row>
    <row r="295" spans="14:15" ht="15" x14ac:dyDescent="0.25">
      <c r="N295" s="50"/>
      <c r="O295" s="192" t="s">
        <v>583</v>
      </c>
    </row>
    <row r="296" spans="14:15" ht="15" x14ac:dyDescent="0.25">
      <c r="N296" s="50"/>
      <c r="O296" s="192" t="s">
        <v>584</v>
      </c>
    </row>
    <row r="297" spans="14:15" ht="15" x14ac:dyDescent="0.25">
      <c r="N297" s="50"/>
      <c r="O297" s="192" t="s">
        <v>585</v>
      </c>
    </row>
    <row r="298" spans="14:15" ht="15" x14ac:dyDescent="0.25">
      <c r="N298" s="50"/>
      <c r="O298" s="192" t="s">
        <v>586</v>
      </c>
    </row>
    <row r="299" spans="14:15" ht="15" x14ac:dyDescent="0.25">
      <c r="N299" s="50"/>
      <c r="O299" s="192" t="s">
        <v>587</v>
      </c>
    </row>
    <row r="300" spans="14:15" ht="15" x14ac:dyDescent="0.25">
      <c r="N300" s="50"/>
      <c r="O300" s="192" t="s">
        <v>588</v>
      </c>
    </row>
    <row r="301" spans="14:15" ht="15" x14ac:dyDescent="0.25">
      <c r="N301" s="50"/>
      <c r="O301" s="192" t="s">
        <v>589</v>
      </c>
    </row>
    <row r="302" spans="14:15" ht="15" x14ac:dyDescent="0.25">
      <c r="N302" s="50"/>
      <c r="O302" s="192" t="s">
        <v>590</v>
      </c>
    </row>
    <row r="303" spans="14:15" ht="15" x14ac:dyDescent="0.25">
      <c r="N303" s="50"/>
      <c r="O303" s="192" t="s">
        <v>591</v>
      </c>
    </row>
    <row r="304" spans="14:15" ht="15" x14ac:dyDescent="0.25">
      <c r="N304" s="50"/>
      <c r="O304" s="192" t="s">
        <v>592</v>
      </c>
    </row>
    <row r="305" spans="14:15" ht="15" x14ac:dyDescent="0.25">
      <c r="N305" s="50"/>
      <c r="O305" s="192" t="s">
        <v>593</v>
      </c>
    </row>
    <row r="306" spans="14:15" ht="15" x14ac:dyDescent="0.25">
      <c r="N306" s="50"/>
      <c r="O306" s="192" t="s">
        <v>594</v>
      </c>
    </row>
    <row r="307" spans="14:15" ht="15" x14ac:dyDescent="0.25">
      <c r="N307" s="50"/>
      <c r="O307" s="192" t="s">
        <v>595</v>
      </c>
    </row>
    <row r="308" spans="14:15" ht="15" x14ac:dyDescent="0.25">
      <c r="N308" s="50"/>
      <c r="O308" s="192" t="s">
        <v>596</v>
      </c>
    </row>
    <row r="309" spans="14:15" ht="15" x14ac:dyDescent="0.25">
      <c r="N309" s="50"/>
      <c r="O309" s="192" t="s">
        <v>597</v>
      </c>
    </row>
    <row r="310" spans="14:15" ht="15" x14ac:dyDescent="0.25">
      <c r="N310" s="50"/>
      <c r="O310" s="192" t="s">
        <v>598</v>
      </c>
    </row>
    <row r="311" spans="14:15" ht="15" x14ac:dyDescent="0.25">
      <c r="N311" s="50"/>
      <c r="O311" s="192" t="s">
        <v>599</v>
      </c>
    </row>
    <row r="312" spans="14:15" ht="15" x14ac:dyDescent="0.25">
      <c r="N312" s="50"/>
      <c r="O312" s="192" t="s">
        <v>600</v>
      </c>
    </row>
    <row r="313" spans="14:15" ht="15" x14ac:dyDescent="0.25">
      <c r="N313" s="50"/>
      <c r="O313" s="192" t="s">
        <v>601</v>
      </c>
    </row>
    <row r="314" spans="14:15" ht="15" x14ac:dyDescent="0.25">
      <c r="N314" s="50"/>
      <c r="O314" s="192" t="s">
        <v>602</v>
      </c>
    </row>
    <row r="315" spans="14:15" ht="15" x14ac:dyDescent="0.25">
      <c r="N315" s="50"/>
      <c r="O315" s="192" t="s">
        <v>603</v>
      </c>
    </row>
    <row r="316" spans="14:15" ht="15" x14ac:dyDescent="0.25">
      <c r="N316" s="50"/>
      <c r="O316" s="192" t="s">
        <v>604</v>
      </c>
    </row>
    <row r="317" spans="14:15" ht="15" x14ac:dyDescent="0.25">
      <c r="N317" s="50"/>
      <c r="O317" s="192" t="s">
        <v>605</v>
      </c>
    </row>
    <row r="318" spans="14:15" ht="15" x14ac:dyDescent="0.25">
      <c r="N318" s="50"/>
      <c r="O318" s="192" t="s">
        <v>606</v>
      </c>
    </row>
    <row r="319" spans="14:15" ht="15" x14ac:dyDescent="0.25">
      <c r="N319" s="50"/>
      <c r="O319" s="192" t="s">
        <v>607</v>
      </c>
    </row>
    <row r="320" spans="14:15" ht="15" x14ac:dyDescent="0.25">
      <c r="N320" s="50"/>
      <c r="O320" s="192" t="s">
        <v>608</v>
      </c>
    </row>
    <row r="321" spans="14:15" ht="15" x14ac:dyDescent="0.25">
      <c r="N321" s="50"/>
      <c r="O321" s="192" t="s">
        <v>609</v>
      </c>
    </row>
    <row r="322" spans="14:15" ht="15" x14ac:dyDescent="0.25">
      <c r="N322" s="50"/>
      <c r="O322" s="192" t="s">
        <v>610</v>
      </c>
    </row>
    <row r="323" spans="14:15" ht="15" x14ac:dyDescent="0.25">
      <c r="N323" s="50"/>
      <c r="O323" s="192" t="s">
        <v>611</v>
      </c>
    </row>
    <row r="324" spans="14:15" ht="15" x14ac:dyDescent="0.25">
      <c r="N324" s="50"/>
      <c r="O324" s="192" t="s">
        <v>612</v>
      </c>
    </row>
    <row r="325" spans="14:15" ht="15" x14ac:dyDescent="0.25">
      <c r="N325" s="50"/>
      <c r="O325" s="192" t="s">
        <v>613</v>
      </c>
    </row>
    <row r="326" spans="14:15" ht="15" x14ac:dyDescent="0.25">
      <c r="N326" s="50"/>
      <c r="O326" s="192" t="s">
        <v>614</v>
      </c>
    </row>
    <row r="327" spans="14:15" ht="15" x14ac:dyDescent="0.25">
      <c r="N327" s="50"/>
      <c r="O327" s="192" t="s">
        <v>615</v>
      </c>
    </row>
    <row r="328" spans="14:15" ht="15" x14ac:dyDescent="0.25">
      <c r="N328" s="50"/>
      <c r="O328" s="192" t="s">
        <v>616</v>
      </c>
    </row>
    <row r="329" spans="14:15" ht="15" x14ac:dyDescent="0.25">
      <c r="N329" s="50"/>
      <c r="O329" s="192" t="s">
        <v>617</v>
      </c>
    </row>
    <row r="330" spans="14:15" ht="15" x14ac:dyDescent="0.25">
      <c r="N330" s="50"/>
      <c r="O330" s="192" t="s">
        <v>618</v>
      </c>
    </row>
    <row r="331" spans="14:15" ht="15" x14ac:dyDescent="0.25">
      <c r="N331" s="50"/>
      <c r="O331" s="192" t="s">
        <v>619</v>
      </c>
    </row>
    <row r="332" spans="14:15" ht="15" x14ac:dyDescent="0.25">
      <c r="N332" s="50"/>
      <c r="O332" s="192" t="s">
        <v>620</v>
      </c>
    </row>
    <row r="333" spans="14:15" ht="15" x14ac:dyDescent="0.25">
      <c r="N333" s="50"/>
      <c r="O333" s="192" t="s">
        <v>621</v>
      </c>
    </row>
    <row r="334" spans="14:15" ht="15" x14ac:dyDescent="0.25">
      <c r="N334" s="50"/>
      <c r="O334" s="192" t="s">
        <v>622</v>
      </c>
    </row>
    <row r="335" spans="14:15" ht="15" x14ac:dyDescent="0.25">
      <c r="N335" s="50"/>
      <c r="O335" s="192" t="s">
        <v>623</v>
      </c>
    </row>
    <row r="336" spans="14:15" ht="15" x14ac:dyDescent="0.25">
      <c r="N336" s="50"/>
      <c r="O336" s="192" t="s">
        <v>624</v>
      </c>
    </row>
    <row r="337" spans="14:15" ht="15" x14ac:dyDescent="0.25">
      <c r="N337" s="50"/>
      <c r="O337" s="192" t="s">
        <v>625</v>
      </c>
    </row>
    <row r="338" spans="14:15" ht="15" x14ac:dyDescent="0.25">
      <c r="N338" s="50"/>
      <c r="O338" s="192" t="s">
        <v>626</v>
      </c>
    </row>
    <row r="339" spans="14:15" ht="15" x14ac:dyDescent="0.25">
      <c r="N339" s="50"/>
      <c r="O339" s="192" t="s">
        <v>627</v>
      </c>
    </row>
    <row r="340" spans="14:15" ht="15" x14ac:dyDescent="0.25">
      <c r="N340" s="50"/>
      <c r="O340" s="192" t="s">
        <v>628</v>
      </c>
    </row>
    <row r="341" spans="14:15" ht="15" x14ac:dyDescent="0.25">
      <c r="N341" s="50"/>
      <c r="O341" s="192" t="s">
        <v>629</v>
      </c>
    </row>
    <row r="342" spans="14:15" ht="15" x14ac:dyDescent="0.25">
      <c r="N342" s="50"/>
      <c r="O342" s="192" t="s">
        <v>630</v>
      </c>
    </row>
    <row r="343" spans="14:15" ht="15" x14ac:dyDescent="0.25">
      <c r="N343" s="50"/>
      <c r="O343" s="192" t="s">
        <v>631</v>
      </c>
    </row>
    <row r="344" spans="14:15" ht="15" x14ac:dyDescent="0.25">
      <c r="N344" s="50"/>
      <c r="O344" s="192" t="s">
        <v>632</v>
      </c>
    </row>
    <row r="345" spans="14:15" ht="15" x14ac:dyDescent="0.25">
      <c r="N345" s="50"/>
      <c r="O345" s="192" t="s">
        <v>633</v>
      </c>
    </row>
    <row r="346" spans="14:15" ht="15" x14ac:dyDescent="0.25">
      <c r="N346" s="50"/>
      <c r="O346" s="192" t="s">
        <v>634</v>
      </c>
    </row>
    <row r="347" spans="14:15" ht="15" x14ac:dyDescent="0.25">
      <c r="N347" s="50"/>
      <c r="O347" s="192" t="s">
        <v>635</v>
      </c>
    </row>
    <row r="348" spans="14:15" ht="15" x14ac:dyDescent="0.25">
      <c r="N348" s="50"/>
      <c r="O348" s="192" t="s">
        <v>636</v>
      </c>
    </row>
    <row r="349" spans="14:15" ht="15" x14ac:dyDescent="0.25">
      <c r="N349" s="50"/>
      <c r="O349" s="192" t="s">
        <v>637</v>
      </c>
    </row>
    <row r="350" spans="14:15" ht="15" x14ac:dyDescent="0.25">
      <c r="N350" s="50"/>
      <c r="O350" s="192" t="s">
        <v>638</v>
      </c>
    </row>
    <row r="351" spans="14:15" ht="15" x14ac:dyDescent="0.25">
      <c r="N351" s="50"/>
      <c r="O351" s="192" t="s">
        <v>639</v>
      </c>
    </row>
    <row r="352" spans="14:15" ht="15" x14ac:dyDescent="0.25">
      <c r="N352" s="50"/>
      <c r="O352" s="192" t="s">
        <v>640</v>
      </c>
    </row>
    <row r="353" spans="14:15" ht="15" x14ac:dyDescent="0.25">
      <c r="N353" s="50"/>
      <c r="O353" s="192" t="s">
        <v>641</v>
      </c>
    </row>
    <row r="354" spans="14:15" ht="15" x14ac:dyDescent="0.25">
      <c r="N354" s="50"/>
      <c r="O354" s="192" t="s">
        <v>642</v>
      </c>
    </row>
    <row r="355" spans="14:15" ht="15" x14ac:dyDescent="0.25">
      <c r="N355" s="50"/>
      <c r="O355" s="192" t="s">
        <v>643</v>
      </c>
    </row>
    <row r="356" spans="14:15" ht="15" x14ac:dyDescent="0.25">
      <c r="N356" s="50"/>
      <c r="O356" s="192" t="s">
        <v>644</v>
      </c>
    </row>
    <row r="357" spans="14:15" ht="15" x14ac:dyDescent="0.25">
      <c r="N357" s="50"/>
      <c r="O357" s="192" t="s">
        <v>645</v>
      </c>
    </row>
    <row r="358" spans="14:15" ht="15" x14ac:dyDescent="0.25">
      <c r="N358" s="50"/>
      <c r="O358" s="192" t="s">
        <v>646</v>
      </c>
    </row>
    <row r="359" spans="14:15" ht="15" x14ac:dyDescent="0.25">
      <c r="N359" s="50"/>
      <c r="O359" s="192" t="s">
        <v>647</v>
      </c>
    </row>
    <row r="360" spans="14:15" ht="15" x14ac:dyDescent="0.25">
      <c r="N360" s="50"/>
      <c r="O360" s="192" t="s">
        <v>648</v>
      </c>
    </row>
    <row r="361" spans="14:15" ht="15" x14ac:dyDescent="0.25">
      <c r="N361" s="50"/>
      <c r="O361" s="192" t="s">
        <v>649</v>
      </c>
    </row>
    <row r="362" spans="14:15" ht="15" x14ac:dyDescent="0.25">
      <c r="N362" s="50"/>
      <c r="O362" s="192" t="s">
        <v>650</v>
      </c>
    </row>
    <row r="363" spans="14:15" ht="15" x14ac:dyDescent="0.25">
      <c r="N363" s="50"/>
      <c r="O363" s="192" t="s">
        <v>651</v>
      </c>
    </row>
    <row r="364" spans="14:15" ht="15" x14ac:dyDescent="0.25">
      <c r="N364" s="50"/>
      <c r="O364" s="192" t="s">
        <v>652</v>
      </c>
    </row>
    <row r="365" spans="14:15" ht="15" x14ac:dyDescent="0.25">
      <c r="N365" s="50"/>
      <c r="O365" s="192" t="s">
        <v>653</v>
      </c>
    </row>
    <row r="366" spans="14:15" ht="15" x14ac:dyDescent="0.25">
      <c r="N366" s="50"/>
      <c r="O366" s="192" t="s">
        <v>654</v>
      </c>
    </row>
    <row r="367" spans="14:15" ht="15" x14ac:dyDescent="0.25">
      <c r="N367" s="50"/>
      <c r="O367" s="192" t="s">
        <v>655</v>
      </c>
    </row>
    <row r="368" spans="14:15" ht="15" x14ac:dyDescent="0.25">
      <c r="N368" s="50"/>
      <c r="O368" s="192" t="s">
        <v>656</v>
      </c>
    </row>
    <row r="369" spans="14:15" ht="15" x14ac:dyDescent="0.25">
      <c r="N369" s="50"/>
      <c r="O369" s="192" t="s">
        <v>657</v>
      </c>
    </row>
    <row r="370" spans="14:15" ht="15" x14ac:dyDescent="0.25">
      <c r="N370" s="50"/>
      <c r="O370" s="192" t="s">
        <v>658</v>
      </c>
    </row>
    <row r="371" spans="14:15" ht="15" x14ac:dyDescent="0.25">
      <c r="N371" s="50"/>
      <c r="O371" s="192" t="s">
        <v>659</v>
      </c>
    </row>
    <row r="372" spans="14:15" ht="15" x14ac:dyDescent="0.25">
      <c r="N372" s="50"/>
      <c r="O372" s="192" t="s">
        <v>660</v>
      </c>
    </row>
    <row r="373" spans="14:15" ht="15" x14ac:dyDescent="0.25">
      <c r="N373" s="50"/>
      <c r="O373" s="192" t="s">
        <v>661</v>
      </c>
    </row>
    <row r="374" spans="14:15" ht="15" x14ac:dyDescent="0.25">
      <c r="N374" s="50"/>
      <c r="O374" s="192" t="s">
        <v>662</v>
      </c>
    </row>
    <row r="375" spans="14:15" ht="15" x14ac:dyDescent="0.25">
      <c r="N375" s="50"/>
      <c r="O375" s="192" t="s">
        <v>663</v>
      </c>
    </row>
    <row r="376" spans="14:15" ht="15" x14ac:dyDescent="0.25">
      <c r="N376" s="50"/>
      <c r="O376" s="192" t="s">
        <v>664</v>
      </c>
    </row>
    <row r="377" spans="14:15" ht="15" x14ac:dyDescent="0.25">
      <c r="N377" s="50"/>
      <c r="O377" s="192" t="s">
        <v>665</v>
      </c>
    </row>
    <row r="378" spans="14:15" ht="15" x14ac:dyDescent="0.25">
      <c r="N378" s="50"/>
      <c r="O378" s="192" t="s">
        <v>666</v>
      </c>
    </row>
    <row r="379" spans="14:15" ht="15" x14ac:dyDescent="0.25">
      <c r="N379" s="50"/>
      <c r="O379" s="192" t="s">
        <v>667</v>
      </c>
    </row>
    <row r="380" spans="14:15" ht="15" x14ac:dyDescent="0.25">
      <c r="N380" s="50"/>
      <c r="O380" s="192" t="s">
        <v>668</v>
      </c>
    </row>
    <row r="381" spans="14:15" ht="15" x14ac:dyDescent="0.25">
      <c r="N381" s="50"/>
      <c r="O381" s="192" t="s">
        <v>669</v>
      </c>
    </row>
    <row r="382" spans="14:15" ht="15" x14ac:dyDescent="0.25">
      <c r="N382" s="50"/>
      <c r="O382" s="192" t="s">
        <v>670</v>
      </c>
    </row>
    <row r="383" spans="14:15" ht="15" x14ac:dyDescent="0.25">
      <c r="N383" s="50"/>
      <c r="O383" s="192" t="s">
        <v>671</v>
      </c>
    </row>
    <row r="384" spans="14:15" ht="15" x14ac:dyDescent="0.25">
      <c r="N384" s="50"/>
      <c r="O384" s="192" t="s">
        <v>672</v>
      </c>
    </row>
    <row r="385" spans="14:15" ht="15" x14ac:dyDescent="0.25">
      <c r="N385" s="50"/>
      <c r="O385" s="192" t="s">
        <v>673</v>
      </c>
    </row>
    <row r="386" spans="14:15" ht="15" x14ac:dyDescent="0.25">
      <c r="N386" s="50"/>
      <c r="O386" s="192" t="s">
        <v>674</v>
      </c>
    </row>
    <row r="387" spans="14:15" ht="15" x14ac:dyDescent="0.25">
      <c r="N387" s="50"/>
      <c r="O387" s="192" t="s">
        <v>675</v>
      </c>
    </row>
    <row r="388" spans="14:15" ht="15" x14ac:dyDescent="0.25">
      <c r="N388" s="50"/>
      <c r="O388" s="192" t="s">
        <v>676</v>
      </c>
    </row>
    <row r="389" spans="14:15" ht="15" x14ac:dyDescent="0.25">
      <c r="N389" s="50"/>
      <c r="O389" s="192" t="s">
        <v>677</v>
      </c>
    </row>
    <row r="390" spans="14:15" ht="15" x14ac:dyDescent="0.25">
      <c r="N390" s="50"/>
      <c r="O390" s="192" t="s">
        <v>678</v>
      </c>
    </row>
    <row r="391" spans="14:15" ht="15" x14ac:dyDescent="0.25">
      <c r="N391" s="50"/>
      <c r="O391" s="192" t="s">
        <v>679</v>
      </c>
    </row>
    <row r="392" spans="14:15" ht="15" x14ac:dyDescent="0.25">
      <c r="N392" s="50"/>
      <c r="O392" s="192" t="s">
        <v>680</v>
      </c>
    </row>
    <row r="393" spans="14:15" ht="15" x14ac:dyDescent="0.25">
      <c r="N393" s="50"/>
      <c r="O393" s="192" t="s">
        <v>681</v>
      </c>
    </row>
    <row r="394" spans="14:15" ht="15" x14ac:dyDescent="0.25">
      <c r="N394" s="50"/>
      <c r="O394" s="192" t="s">
        <v>682</v>
      </c>
    </row>
    <row r="395" spans="14:15" ht="15" x14ac:dyDescent="0.25">
      <c r="N395" s="50"/>
      <c r="O395" s="192" t="s">
        <v>683</v>
      </c>
    </row>
    <row r="396" spans="14:15" ht="15" x14ac:dyDescent="0.25">
      <c r="N396" s="50"/>
      <c r="O396" s="192" t="s">
        <v>684</v>
      </c>
    </row>
    <row r="397" spans="14:15" ht="15" x14ac:dyDescent="0.25">
      <c r="N397" s="50"/>
      <c r="O397" s="192" t="s">
        <v>685</v>
      </c>
    </row>
    <row r="398" spans="14:15" ht="15" x14ac:dyDescent="0.25">
      <c r="N398" s="50"/>
      <c r="O398" s="192" t="s">
        <v>686</v>
      </c>
    </row>
    <row r="399" spans="14:15" ht="15" x14ac:dyDescent="0.25">
      <c r="N399" s="50"/>
      <c r="O399" s="192" t="s">
        <v>687</v>
      </c>
    </row>
    <row r="400" spans="14:15" ht="15" x14ac:dyDescent="0.25">
      <c r="N400" s="50"/>
      <c r="O400" s="192" t="s">
        <v>688</v>
      </c>
    </row>
    <row r="401" spans="14:15" ht="15" x14ac:dyDescent="0.25">
      <c r="N401" s="50"/>
      <c r="O401" s="192" t="s">
        <v>689</v>
      </c>
    </row>
    <row r="402" spans="14:15" ht="15" x14ac:dyDescent="0.25">
      <c r="N402" s="50"/>
      <c r="O402" s="192" t="s">
        <v>690</v>
      </c>
    </row>
    <row r="403" spans="14:15" ht="15" x14ac:dyDescent="0.25">
      <c r="N403" s="50"/>
      <c r="O403" s="192" t="s">
        <v>691</v>
      </c>
    </row>
    <row r="404" spans="14:15" ht="15" x14ac:dyDescent="0.25">
      <c r="N404" s="50"/>
      <c r="O404" s="192" t="s">
        <v>692</v>
      </c>
    </row>
    <row r="405" spans="14:15" ht="15" x14ac:dyDescent="0.25">
      <c r="N405" s="50"/>
      <c r="O405" s="192" t="s">
        <v>693</v>
      </c>
    </row>
    <row r="406" spans="14:15" ht="15" x14ac:dyDescent="0.25">
      <c r="N406" s="50"/>
      <c r="O406" s="192" t="s">
        <v>694</v>
      </c>
    </row>
    <row r="407" spans="14:15" ht="15" x14ac:dyDescent="0.25">
      <c r="N407" s="50"/>
      <c r="O407" s="192" t="s">
        <v>695</v>
      </c>
    </row>
    <row r="408" spans="14:15" ht="15" x14ac:dyDescent="0.25">
      <c r="N408" s="50"/>
      <c r="O408" s="192" t="s">
        <v>696</v>
      </c>
    </row>
    <row r="409" spans="14:15" ht="15" x14ac:dyDescent="0.25">
      <c r="N409" s="50"/>
      <c r="O409" s="192" t="s">
        <v>697</v>
      </c>
    </row>
    <row r="410" spans="14:15" ht="15" x14ac:dyDescent="0.25">
      <c r="N410" s="50"/>
      <c r="O410" s="192" t="s">
        <v>698</v>
      </c>
    </row>
    <row r="411" spans="14:15" ht="15" x14ac:dyDescent="0.25">
      <c r="N411" s="50"/>
      <c r="O411" s="192" t="s">
        <v>699</v>
      </c>
    </row>
    <row r="412" spans="14:15" ht="15" x14ac:dyDescent="0.25">
      <c r="N412" s="50"/>
      <c r="O412" s="192" t="s">
        <v>700</v>
      </c>
    </row>
    <row r="413" spans="14:15" ht="15" x14ac:dyDescent="0.25">
      <c r="N413" s="50"/>
      <c r="O413" s="192" t="s">
        <v>701</v>
      </c>
    </row>
    <row r="414" spans="14:15" ht="15" x14ac:dyDescent="0.25">
      <c r="N414" s="50"/>
      <c r="O414" s="192" t="s">
        <v>702</v>
      </c>
    </row>
    <row r="415" spans="14:15" ht="15" x14ac:dyDescent="0.25">
      <c r="N415" s="50"/>
      <c r="O415" s="192" t="s">
        <v>703</v>
      </c>
    </row>
    <row r="416" spans="14:15" ht="15" x14ac:dyDescent="0.25">
      <c r="N416" s="50"/>
      <c r="O416" s="192" t="s">
        <v>704</v>
      </c>
    </row>
    <row r="417" spans="14:15" ht="15" x14ac:dyDescent="0.25">
      <c r="N417" s="50"/>
      <c r="O417" s="192" t="s">
        <v>705</v>
      </c>
    </row>
    <row r="418" spans="14:15" ht="15" x14ac:dyDescent="0.25">
      <c r="N418" s="50"/>
      <c r="O418" s="192" t="s">
        <v>706</v>
      </c>
    </row>
    <row r="419" spans="14:15" ht="15" x14ac:dyDescent="0.25">
      <c r="N419" s="50"/>
      <c r="O419" s="192" t="s">
        <v>707</v>
      </c>
    </row>
    <row r="420" spans="14:15" ht="15" x14ac:dyDescent="0.25">
      <c r="N420" s="50"/>
      <c r="O420" s="192" t="s">
        <v>708</v>
      </c>
    </row>
    <row r="421" spans="14:15" ht="15" x14ac:dyDescent="0.25">
      <c r="N421" s="50"/>
      <c r="O421" s="192" t="s">
        <v>709</v>
      </c>
    </row>
    <row r="422" spans="14:15" ht="15" x14ac:dyDescent="0.25">
      <c r="N422" s="50"/>
      <c r="O422" s="192" t="s">
        <v>710</v>
      </c>
    </row>
    <row r="423" spans="14:15" ht="15" x14ac:dyDescent="0.25">
      <c r="N423" s="50"/>
      <c r="O423" s="192" t="s">
        <v>711</v>
      </c>
    </row>
    <row r="424" spans="14:15" ht="15" x14ac:dyDescent="0.25">
      <c r="N424" s="50"/>
      <c r="O424" s="192" t="s">
        <v>712</v>
      </c>
    </row>
    <row r="425" spans="14:15" ht="15" x14ac:dyDescent="0.25">
      <c r="N425" s="50"/>
      <c r="O425" s="192" t="s">
        <v>713</v>
      </c>
    </row>
    <row r="426" spans="14:15" ht="15" x14ac:dyDescent="0.25">
      <c r="N426" s="50"/>
      <c r="O426" s="192" t="s">
        <v>714</v>
      </c>
    </row>
    <row r="427" spans="14:15" ht="15" x14ac:dyDescent="0.25">
      <c r="N427" s="50"/>
      <c r="O427" s="192" t="s">
        <v>715</v>
      </c>
    </row>
    <row r="428" spans="14:15" ht="15" x14ac:dyDescent="0.25">
      <c r="N428" s="50"/>
      <c r="O428" s="192" t="s">
        <v>716</v>
      </c>
    </row>
    <row r="429" spans="14:15" ht="15" x14ac:dyDescent="0.25">
      <c r="N429" s="50"/>
      <c r="O429" s="192" t="s">
        <v>717</v>
      </c>
    </row>
    <row r="430" spans="14:15" ht="15" x14ac:dyDescent="0.25">
      <c r="N430" s="50"/>
      <c r="O430" s="192" t="s">
        <v>718</v>
      </c>
    </row>
    <row r="431" spans="14:15" ht="15" x14ac:dyDescent="0.25">
      <c r="N431" s="50"/>
      <c r="O431" s="192" t="s">
        <v>719</v>
      </c>
    </row>
    <row r="432" spans="14:15" ht="15" x14ac:dyDescent="0.25">
      <c r="N432" s="50"/>
      <c r="O432" s="192" t="s">
        <v>720</v>
      </c>
    </row>
    <row r="433" spans="14:15" ht="15" x14ac:dyDescent="0.25">
      <c r="N433" s="50"/>
      <c r="O433" s="192" t="s">
        <v>721</v>
      </c>
    </row>
    <row r="434" spans="14:15" ht="15" x14ac:dyDescent="0.25">
      <c r="N434" s="50"/>
      <c r="O434" s="192" t="s">
        <v>722</v>
      </c>
    </row>
    <row r="435" spans="14:15" ht="15" x14ac:dyDescent="0.25">
      <c r="N435" s="50"/>
      <c r="O435" s="192" t="s">
        <v>723</v>
      </c>
    </row>
    <row r="436" spans="14:15" ht="15" x14ac:dyDescent="0.25">
      <c r="N436" s="50"/>
      <c r="O436" s="192" t="s">
        <v>724</v>
      </c>
    </row>
    <row r="437" spans="14:15" ht="15" x14ac:dyDescent="0.25">
      <c r="N437" s="50"/>
      <c r="O437" s="192" t="s">
        <v>725</v>
      </c>
    </row>
    <row r="438" spans="14:15" ht="15" x14ac:dyDescent="0.25">
      <c r="N438" s="50"/>
      <c r="O438" s="192" t="s">
        <v>726</v>
      </c>
    </row>
    <row r="439" spans="14:15" ht="15" x14ac:dyDescent="0.25">
      <c r="N439" s="50"/>
      <c r="O439" s="192" t="s">
        <v>727</v>
      </c>
    </row>
    <row r="440" spans="14:15" ht="15" x14ac:dyDescent="0.25">
      <c r="N440" s="50"/>
      <c r="O440" s="192" t="s">
        <v>728</v>
      </c>
    </row>
    <row r="441" spans="14:15" ht="15" x14ac:dyDescent="0.25">
      <c r="N441" s="50"/>
      <c r="O441" s="192" t="s">
        <v>729</v>
      </c>
    </row>
    <row r="442" spans="14:15" ht="15" x14ac:dyDescent="0.25">
      <c r="N442" s="50"/>
      <c r="O442" s="192" t="s">
        <v>730</v>
      </c>
    </row>
    <row r="443" spans="14:15" ht="15" x14ac:dyDescent="0.25">
      <c r="N443" s="50"/>
      <c r="O443" s="192" t="s">
        <v>731</v>
      </c>
    </row>
    <row r="444" spans="14:15" ht="15" x14ac:dyDescent="0.25">
      <c r="N444" s="50"/>
      <c r="O444" s="192" t="s">
        <v>732</v>
      </c>
    </row>
    <row r="445" spans="14:15" ht="15" x14ac:dyDescent="0.25">
      <c r="N445" s="50"/>
      <c r="O445" s="192" t="s">
        <v>733</v>
      </c>
    </row>
    <row r="446" spans="14:15" ht="15" x14ac:dyDescent="0.25">
      <c r="N446" s="50"/>
      <c r="O446" s="192" t="s">
        <v>734</v>
      </c>
    </row>
    <row r="447" spans="14:15" ht="15" x14ac:dyDescent="0.25">
      <c r="N447" s="50"/>
      <c r="O447" s="192" t="s">
        <v>735</v>
      </c>
    </row>
    <row r="448" spans="14:15" ht="15" x14ac:dyDescent="0.25">
      <c r="N448" s="50"/>
      <c r="O448" s="192" t="s">
        <v>736</v>
      </c>
    </row>
    <row r="449" spans="14:15" ht="15" x14ac:dyDescent="0.25">
      <c r="N449" s="50"/>
      <c r="O449" s="192" t="s">
        <v>737</v>
      </c>
    </row>
    <row r="450" spans="14:15" ht="15" x14ac:dyDescent="0.25">
      <c r="N450" s="50"/>
      <c r="O450" s="192" t="s">
        <v>738</v>
      </c>
    </row>
    <row r="451" spans="14:15" ht="15" x14ac:dyDescent="0.25">
      <c r="N451" s="50"/>
      <c r="O451" s="192" t="s">
        <v>739</v>
      </c>
    </row>
    <row r="452" spans="14:15" ht="15" x14ac:dyDescent="0.25">
      <c r="N452" s="50"/>
      <c r="O452" s="192" t="s">
        <v>740</v>
      </c>
    </row>
    <row r="453" spans="14:15" ht="15" x14ac:dyDescent="0.25">
      <c r="N453" s="50"/>
      <c r="O453" s="192" t="s">
        <v>741</v>
      </c>
    </row>
    <row r="454" spans="14:15" ht="15" x14ac:dyDescent="0.25">
      <c r="N454" s="50"/>
      <c r="O454" s="192" t="s">
        <v>742</v>
      </c>
    </row>
    <row r="455" spans="14:15" ht="15" x14ac:dyDescent="0.25">
      <c r="N455" s="50"/>
      <c r="O455" s="192" t="s">
        <v>743</v>
      </c>
    </row>
    <row r="456" spans="14:15" ht="15" x14ac:dyDescent="0.25">
      <c r="N456" s="50"/>
      <c r="O456" s="192" t="s">
        <v>744</v>
      </c>
    </row>
    <row r="457" spans="14:15" ht="15" x14ac:dyDescent="0.25">
      <c r="N457" s="50"/>
      <c r="O457" s="192" t="s">
        <v>745</v>
      </c>
    </row>
    <row r="458" spans="14:15" ht="15" x14ac:dyDescent="0.25">
      <c r="N458" s="50"/>
      <c r="O458" s="192" t="s">
        <v>746</v>
      </c>
    </row>
    <row r="459" spans="14:15" ht="15" x14ac:dyDescent="0.25">
      <c r="N459" s="50"/>
      <c r="O459" s="192" t="s">
        <v>747</v>
      </c>
    </row>
    <row r="460" spans="14:15" ht="15" x14ac:dyDescent="0.25">
      <c r="N460" s="50"/>
      <c r="O460" s="192" t="s">
        <v>748</v>
      </c>
    </row>
    <row r="461" spans="14:15" ht="15" x14ac:dyDescent="0.25">
      <c r="N461" s="50"/>
      <c r="O461" s="192" t="s">
        <v>749</v>
      </c>
    </row>
    <row r="462" spans="14:15" ht="15" x14ac:dyDescent="0.25">
      <c r="N462" s="50"/>
      <c r="O462" s="192" t="s">
        <v>750</v>
      </c>
    </row>
    <row r="463" spans="14:15" ht="15" x14ac:dyDescent="0.25">
      <c r="N463" s="50"/>
      <c r="O463" s="192" t="s">
        <v>751</v>
      </c>
    </row>
    <row r="464" spans="14:15" ht="15" x14ac:dyDescent="0.25">
      <c r="N464" s="50"/>
      <c r="O464" s="192" t="s">
        <v>752</v>
      </c>
    </row>
    <row r="465" spans="14:15" ht="15" x14ac:dyDescent="0.25">
      <c r="N465" s="50"/>
      <c r="O465" s="192" t="s">
        <v>753</v>
      </c>
    </row>
    <row r="466" spans="14:15" ht="15" x14ac:dyDescent="0.25">
      <c r="N466" s="50"/>
      <c r="O466" s="192" t="s">
        <v>754</v>
      </c>
    </row>
    <row r="467" spans="14:15" ht="15" x14ac:dyDescent="0.25">
      <c r="N467" s="50"/>
      <c r="O467" s="192" t="s">
        <v>755</v>
      </c>
    </row>
    <row r="468" spans="14:15" ht="15" x14ac:dyDescent="0.25">
      <c r="N468" s="50"/>
      <c r="O468" s="192" t="s">
        <v>756</v>
      </c>
    </row>
    <row r="469" spans="14:15" ht="15" x14ac:dyDescent="0.25">
      <c r="N469" s="50"/>
      <c r="O469" s="192" t="s">
        <v>757</v>
      </c>
    </row>
    <row r="470" spans="14:15" ht="15" x14ac:dyDescent="0.25">
      <c r="N470" s="50"/>
      <c r="O470" s="192" t="s">
        <v>758</v>
      </c>
    </row>
    <row r="471" spans="14:15" ht="15" x14ac:dyDescent="0.25">
      <c r="N471" s="50"/>
      <c r="O471" s="192" t="s">
        <v>759</v>
      </c>
    </row>
    <row r="472" spans="14:15" ht="15" x14ac:dyDescent="0.25">
      <c r="N472" s="50"/>
      <c r="O472" s="192" t="s">
        <v>760</v>
      </c>
    </row>
    <row r="473" spans="14:15" ht="15" x14ac:dyDescent="0.25">
      <c r="N473" s="50"/>
      <c r="O473" s="192" t="s">
        <v>761</v>
      </c>
    </row>
    <row r="474" spans="14:15" ht="15" x14ac:dyDescent="0.25">
      <c r="N474" s="50"/>
      <c r="O474" s="192" t="s">
        <v>762</v>
      </c>
    </row>
    <row r="475" spans="14:15" ht="15" x14ac:dyDescent="0.25">
      <c r="N475" s="50"/>
      <c r="O475" s="192" t="s">
        <v>763</v>
      </c>
    </row>
    <row r="476" spans="14:15" ht="15" x14ac:dyDescent="0.25">
      <c r="N476" s="50"/>
      <c r="O476" s="192" t="s">
        <v>764</v>
      </c>
    </row>
    <row r="477" spans="14:15" ht="15" x14ac:dyDescent="0.25">
      <c r="N477" s="50"/>
      <c r="O477" s="192" t="s">
        <v>765</v>
      </c>
    </row>
    <row r="478" spans="14:15" ht="15" x14ac:dyDescent="0.25">
      <c r="N478" s="50"/>
      <c r="O478" s="192" t="s">
        <v>766</v>
      </c>
    </row>
    <row r="479" spans="14:15" ht="15" x14ac:dyDescent="0.25">
      <c r="N479" s="50"/>
      <c r="O479" s="192" t="s">
        <v>767</v>
      </c>
    </row>
    <row r="480" spans="14:15" ht="15" x14ac:dyDescent="0.25">
      <c r="N480" s="50"/>
      <c r="O480" s="192" t="s">
        <v>768</v>
      </c>
    </row>
    <row r="481" spans="14:15" ht="15" x14ac:dyDescent="0.25">
      <c r="N481" s="50"/>
      <c r="O481" s="192" t="s">
        <v>769</v>
      </c>
    </row>
    <row r="482" spans="14:15" ht="15" x14ac:dyDescent="0.25">
      <c r="N482" s="50"/>
      <c r="O482" s="192" t="s">
        <v>770</v>
      </c>
    </row>
    <row r="483" spans="14:15" ht="15" x14ac:dyDescent="0.25">
      <c r="N483" s="50"/>
      <c r="O483" s="192" t="s">
        <v>771</v>
      </c>
    </row>
    <row r="484" spans="14:15" ht="15" x14ac:dyDescent="0.25">
      <c r="N484" s="50"/>
      <c r="O484" s="192" t="s">
        <v>772</v>
      </c>
    </row>
    <row r="485" spans="14:15" ht="15" x14ac:dyDescent="0.25">
      <c r="N485" s="50"/>
      <c r="O485" s="192" t="s">
        <v>773</v>
      </c>
    </row>
    <row r="486" spans="14:15" ht="15" x14ac:dyDescent="0.25">
      <c r="N486" s="50"/>
      <c r="O486" s="192" t="s">
        <v>774</v>
      </c>
    </row>
    <row r="487" spans="14:15" ht="15" x14ac:dyDescent="0.25">
      <c r="N487" s="50"/>
      <c r="O487" s="192" t="s">
        <v>775</v>
      </c>
    </row>
    <row r="488" spans="14:15" ht="15" x14ac:dyDescent="0.25">
      <c r="N488" s="50"/>
      <c r="O488" s="192" t="s">
        <v>776</v>
      </c>
    </row>
    <row r="489" spans="14:15" ht="15" x14ac:dyDescent="0.25">
      <c r="N489" s="50"/>
      <c r="O489" s="192" t="s">
        <v>777</v>
      </c>
    </row>
    <row r="490" spans="14:15" ht="15" x14ac:dyDescent="0.25">
      <c r="N490" s="50"/>
      <c r="O490" s="192" t="s">
        <v>778</v>
      </c>
    </row>
    <row r="491" spans="14:15" ht="15" x14ac:dyDescent="0.25">
      <c r="N491" s="50"/>
      <c r="O491" s="192" t="s">
        <v>779</v>
      </c>
    </row>
    <row r="492" spans="14:15" ht="15" x14ac:dyDescent="0.25">
      <c r="N492" s="50"/>
      <c r="O492" s="192" t="s">
        <v>780</v>
      </c>
    </row>
    <row r="493" spans="14:15" ht="15" x14ac:dyDescent="0.25">
      <c r="N493" s="50"/>
      <c r="O493" s="192" t="s">
        <v>781</v>
      </c>
    </row>
    <row r="494" spans="14:15" ht="15" x14ac:dyDescent="0.25">
      <c r="N494" s="50"/>
      <c r="O494" s="192" t="s">
        <v>782</v>
      </c>
    </row>
    <row r="495" spans="14:15" ht="15" x14ac:dyDescent="0.25">
      <c r="N495" s="50"/>
      <c r="O495" s="192" t="s">
        <v>783</v>
      </c>
    </row>
    <row r="496" spans="14:15" ht="15" x14ac:dyDescent="0.25">
      <c r="N496" s="50"/>
      <c r="O496" s="192" t="s">
        <v>784</v>
      </c>
    </row>
    <row r="497" spans="14:15" ht="15" x14ac:dyDescent="0.25">
      <c r="N497" s="50"/>
      <c r="O497" s="192" t="s">
        <v>785</v>
      </c>
    </row>
    <row r="498" spans="14:15" ht="15" x14ac:dyDescent="0.25">
      <c r="N498" s="50"/>
      <c r="O498" s="192" t="s">
        <v>786</v>
      </c>
    </row>
    <row r="499" spans="14:15" ht="15" x14ac:dyDescent="0.25">
      <c r="N499" s="50"/>
      <c r="O499" s="192" t="s">
        <v>787</v>
      </c>
    </row>
    <row r="500" spans="14:15" ht="15" x14ac:dyDescent="0.25">
      <c r="N500" s="50"/>
      <c r="O500" s="192" t="s">
        <v>788</v>
      </c>
    </row>
    <row r="501" spans="14:15" ht="15" x14ac:dyDescent="0.25">
      <c r="N501" s="50"/>
      <c r="O501" s="192" t="s">
        <v>789</v>
      </c>
    </row>
    <row r="502" spans="14:15" ht="15" x14ac:dyDescent="0.25">
      <c r="N502" s="50"/>
      <c r="O502" s="192" t="s">
        <v>790</v>
      </c>
    </row>
    <row r="503" spans="14:15" ht="15" x14ac:dyDescent="0.25">
      <c r="N503" s="50"/>
      <c r="O503" s="192" t="s">
        <v>791</v>
      </c>
    </row>
    <row r="504" spans="14:15" ht="15" x14ac:dyDescent="0.25">
      <c r="N504" s="50"/>
      <c r="O504" s="192" t="s">
        <v>792</v>
      </c>
    </row>
    <row r="505" spans="14:15" ht="15" x14ac:dyDescent="0.25">
      <c r="N505" s="50"/>
      <c r="O505" s="192" t="s">
        <v>793</v>
      </c>
    </row>
    <row r="506" spans="14:15" ht="15" x14ac:dyDescent="0.25">
      <c r="N506" s="50"/>
      <c r="O506" s="192" t="s">
        <v>794</v>
      </c>
    </row>
    <row r="507" spans="14:15" ht="15" x14ac:dyDescent="0.25">
      <c r="N507" s="50"/>
      <c r="O507" s="192" t="s">
        <v>795</v>
      </c>
    </row>
    <row r="508" spans="14:15" ht="15" x14ac:dyDescent="0.25">
      <c r="N508" s="50"/>
      <c r="O508" s="192" t="s">
        <v>796</v>
      </c>
    </row>
    <row r="509" spans="14:15" ht="15" x14ac:dyDescent="0.25">
      <c r="N509" s="50"/>
      <c r="O509" s="192" t="s">
        <v>797</v>
      </c>
    </row>
    <row r="510" spans="14:15" ht="15" x14ac:dyDescent="0.25">
      <c r="N510" s="50"/>
      <c r="O510" s="192" t="s">
        <v>798</v>
      </c>
    </row>
    <row r="511" spans="14:15" ht="15" x14ac:dyDescent="0.25">
      <c r="N511" s="50"/>
      <c r="O511" s="192" t="s">
        <v>799</v>
      </c>
    </row>
    <row r="512" spans="14:15" ht="15" x14ac:dyDescent="0.25">
      <c r="N512" s="50"/>
      <c r="O512" s="192" t="s">
        <v>800</v>
      </c>
    </row>
    <row r="513" spans="14:15" ht="15" x14ac:dyDescent="0.25">
      <c r="N513" s="50"/>
      <c r="O513" s="192" t="s">
        <v>801</v>
      </c>
    </row>
    <row r="514" spans="14:15" ht="15" x14ac:dyDescent="0.25">
      <c r="N514" s="50"/>
      <c r="O514" s="192" t="s">
        <v>802</v>
      </c>
    </row>
    <row r="515" spans="14:15" ht="15" x14ac:dyDescent="0.25">
      <c r="N515" s="50"/>
      <c r="O515" s="192" t="s">
        <v>803</v>
      </c>
    </row>
    <row r="516" spans="14:15" ht="15" x14ac:dyDescent="0.25">
      <c r="N516" s="50"/>
      <c r="O516" s="192" t="s">
        <v>804</v>
      </c>
    </row>
    <row r="517" spans="14:15" ht="15" x14ac:dyDescent="0.25">
      <c r="N517" s="50"/>
      <c r="O517" s="192" t="s">
        <v>805</v>
      </c>
    </row>
    <row r="518" spans="14:15" ht="15" x14ac:dyDescent="0.25">
      <c r="N518" s="50"/>
      <c r="O518" s="192" t="s">
        <v>806</v>
      </c>
    </row>
    <row r="519" spans="14:15" ht="15" x14ac:dyDescent="0.25">
      <c r="N519" s="50"/>
      <c r="O519" s="192" t="s">
        <v>807</v>
      </c>
    </row>
    <row r="520" spans="14:15" ht="15" x14ac:dyDescent="0.25">
      <c r="N520" s="50"/>
      <c r="O520" s="192" t="s">
        <v>808</v>
      </c>
    </row>
    <row r="521" spans="14:15" ht="15" x14ac:dyDescent="0.25">
      <c r="N521" s="50"/>
      <c r="O521" s="192" t="s">
        <v>809</v>
      </c>
    </row>
    <row r="522" spans="14:15" ht="15" x14ac:dyDescent="0.25">
      <c r="N522" s="50"/>
      <c r="O522" s="192" t="s">
        <v>810</v>
      </c>
    </row>
    <row r="523" spans="14:15" ht="15" x14ac:dyDescent="0.25">
      <c r="N523" s="50"/>
      <c r="O523" s="192" t="s">
        <v>811</v>
      </c>
    </row>
    <row r="524" spans="14:15" ht="15" x14ac:dyDescent="0.25">
      <c r="N524" s="50"/>
      <c r="O524" s="192" t="s">
        <v>812</v>
      </c>
    </row>
    <row r="525" spans="14:15" ht="15" x14ac:dyDescent="0.25">
      <c r="N525" s="50"/>
      <c r="O525" s="192" t="s">
        <v>813</v>
      </c>
    </row>
    <row r="526" spans="14:15" ht="15" x14ac:dyDescent="0.25">
      <c r="N526" s="50"/>
      <c r="O526" s="192" t="s">
        <v>814</v>
      </c>
    </row>
    <row r="527" spans="14:15" ht="15" x14ac:dyDescent="0.25">
      <c r="N527" s="50"/>
      <c r="O527" s="192" t="s">
        <v>815</v>
      </c>
    </row>
    <row r="528" spans="14:15" ht="15" x14ac:dyDescent="0.25">
      <c r="N528" s="50"/>
      <c r="O528" s="192" t="s">
        <v>816</v>
      </c>
    </row>
    <row r="529" spans="14:15" ht="15" x14ac:dyDescent="0.25">
      <c r="N529" s="50"/>
      <c r="O529" s="192" t="s">
        <v>817</v>
      </c>
    </row>
    <row r="530" spans="14:15" ht="15" x14ac:dyDescent="0.25">
      <c r="N530" s="50"/>
      <c r="O530" s="192" t="s">
        <v>818</v>
      </c>
    </row>
    <row r="531" spans="14:15" ht="15" x14ac:dyDescent="0.25">
      <c r="N531" s="50"/>
      <c r="O531" s="192" t="s">
        <v>819</v>
      </c>
    </row>
    <row r="532" spans="14:15" ht="15" x14ac:dyDescent="0.25">
      <c r="N532" s="50"/>
      <c r="O532" s="192" t="s">
        <v>820</v>
      </c>
    </row>
    <row r="533" spans="14:15" ht="15" x14ac:dyDescent="0.25">
      <c r="N533" s="50"/>
      <c r="O533" s="192" t="s">
        <v>821</v>
      </c>
    </row>
    <row r="534" spans="14:15" ht="15" x14ac:dyDescent="0.25">
      <c r="N534" s="50"/>
      <c r="O534" s="192" t="s">
        <v>822</v>
      </c>
    </row>
    <row r="535" spans="14:15" ht="15" x14ac:dyDescent="0.25">
      <c r="N535" s="50"/>
      <c r="O535" s="192" t="s">
        <v>823</v>
      </c>
    </row>
    <row r="536" spans="14:15" ht="15" x14ac:dyDescent="0.25">
      <c r="N536" s="50"/>
      <c r="O536" s="192" t="s">
        <v>824</v>
      </c>
    </row>
    <row r="537" spans="14:15" ht="15" x14ac:dyDescent="0.25">
      <c r="N537" s="50"/>
      <c r="O537" s="192" t="s">
        <v>825</v>
      </c>
    </row>
    <row r="538" spans="14:15" ht="15" x14ac:dyDescent="0.25">
      <c r="N538" s="50"/>
      <c r="O538" s="192" t="s">
        <v>826</v>
      </c>
    </row>
    <row r="539" spans="14:15" ht="15" x14ac:dyDescent="0.25">
      <c r="N539" s="50"/>
      <c r="O539" s="192" t="s">
        <v>827</v>
      </c>
    </row>
    <row r="540" spans="14:15" ht="15" x14ac:dyDescent="0.25">
      <c r="N540" s="50"/>
      <c r="O540" s="192" t="s">
        <v>828</v>
      </c>
    </row>
    <row r="541" spans="14:15" ht="15" x14ac:dyDescent="0.25">
      <c r="N541" s="50"/>
      <c r="O541" s="192" t="s">
        <v>829</v>
      </c>
    </row>
    <row r="542" spans="14:15" ht="15" x14ac:dyDescent="0.25">
      <c r="N542" s="50"/>
      <c r="O542" s="192" t="s">
        <v>830</v>
      </c>
    </row>
    <row r="543" spans="14:15" ht="15" x14ac:dyDescent="0.25">
      <c r="N543" s="50"/>
      <c r="O543" s="192" t="s">
        <v>831</v>
      </c>
    </row>
    <row r="544" spans="14:15" ht="15" x14ac:dyDescent="0.25">
      <c r="N544" s="50"/>
      <c r="O544" s="192" t="s">
        <v>832</v>
      </c>
    </row>
    <row r="545" spans="14:15" ht="15" x14ac:dyDescent="0.25">
      <c r="N545" s="50"/>
      <c r="O545" s="192" t="s">
        <v>833</v>
      </c>
    </row>
    <row r="546" spans="14:15" ht="15" x14ac:dyDescent="0.25">
      <c r="N546" s="50"/>
      <c r="O546" s="192" t="s">
        <v>834</v>
      </c>
    </row>
    <row r="547" spans="14:15" ht="15" x14ac:dyDescent="0.25">
      <c r="N547" s="50"/>
      <c r="O547" s="192" t="s">
        <v>835</v>
      </c>
    </row>
    <row r="548" spans="14:15" ht="15" x14ac:dyDescent="0.25">
      <c r="N548" s="50"/>
      <c r="O548" s="192" t="s">
        <v>836</v>
      </c>
    </row>
    <row r="549" spans="14:15" ht="15" x14ac:dyDescent="0.25">
      <c r="N549" s="50"/>
      <c r="O549" s="192" t="s">
        <v>837</v>
      </c>
    </row>
    <row r="550" spans="14:15" ht="15" x14ac:dyDescent="0.25">
      <c r="N550" s="50"/>
      <c r="O550" s="192" t="s">
        <v>838</v>
      </c>
    </row>
    <row r="551" spans="14:15" ht="15" x14ac:dyDescent="0.25">
      <c r="N551" s="50"/>
      <c r="O551" s="192" t="s">
        <v>839</v>
      </c>
    </row>
    <row r="552" spans="14:15" ht="15" x14ac:dyDescent="0.25">
      <c r="N552" s="50"/>
      <c r="O552" s="192" t="s">
        <v>840</v>
      </c>
    </row>
    <row r="553" spans="14:15" ht="15" x14ac:dyDescent="0.25">
      <c r="N553" s="50"/>
      <c r="O553" s="192" t="s">
        <v>841</v>
      </c>
    </row>
    <row r="554" spans="14:15" ht="15" x14ac:dyDescent="0.25">
      <c r="N554" s="50"/>
      <c r="O554" s="192" t="s">
        <v>842</v>
      </c>
    </row>
    <row r="555" spans="14:15" ht="15" x14ac:dyDescent="0.25">
      <c r="N555" s="50"/>
      <c r="O555" s="192" t="s">
        <v>843</v>
      </c>
    </row>
    <row r="556" spans="14:15" ht="15" x14ac:dyDescent="0.25">
      <c r="N556" s="50"/>
      <c r="O556" s="192" t="s">
        <v>844</v>
      </c>
    </row>
    <row r="557" spans="14:15" ht="15" x14ac:dyDescent="0.25">
      <c r="N557" s="50"/>
      <c r="O557" s="192" t="s">
        <v>845</v>
      </c>
    </row>
    <row r="558" spans="14:15" ht="15" x14ac:dyDescent="0.25">
      <c r="N558" s="50"/>
      <c r="O558" s="192" t="s">
        <v>846</v>
      </c>
    </row>
    <row r="559" spans="14:15" ht="15" x14ac:dyDescent="0.25">
      <c r="N559" s="50"/>
      <c r="O559" s="192" t="s">
        <v>847</v>
      </c>
    </row>
    <row r="560" spans="14:15" ht="15" x14ac:dyDescent="0.25">
      <c r="N560" s="50"/>
      <c r="O560" s="192" t="s">
        <v>848</v>
      </c>
    </row>
    <row r="561" spans="14:15" ht="15" x14ac:dyDescent="0.25">
      <c r="N561" s="50"/>
      <c r="O561" s="192" t="s">
        <v>849</v>
      </c>
    </row>
    <row r="562" spans="14:15" ht="15" x14ac:dyDescent="0.25">
      <c r="N562" s="50"/>
      <c r="O562" s="192" t="s">
        <v>850</v>
      </c>
    </row>
    <row r="563" spans="14:15" ht="15" x14ac:dyDescent="0.25">
      <c r="N563" s="50"/>
      <c r="O563" s="192" t="s">
        <v>851</v>
      </c>
    </row>
    <row r="564" spans="14:15" ht="15" x14ac:dyDescent="0.25">
      <c r="N564" s="50"/>
      <c r="O564" s="192" t="s">
        <v>852</v>
      </c>
    </row>
    <row r="565" spans="14:15" ht="15" x14ac:dyDescent="0.25">
      <c r="N565" s="50"/>
      <c r="O565" s="192" t="s">
        <v>853</v>
      </c>
    </row>
    <row r="566" spans="14:15" ht="15" x14ac:dyDescent="0.25">
      <c r="N566" s="50"/>
      <c r="O566" s="192" t="s">
        <v>854</v>
      </c>
    </row>
    <row r="567" spans="14:15" ht="15" x14ac:dyDescent="0.25">
      <c r="N567" s="50"/>
      <c r="O567" s="192" t="s">
        <v>855</v>
      </c>
    </row>
    <row r="568" spans="14:15" ht="15" x14ac:dyDescent="0.25">
      <c r="N568" s="50"/>
      <c r="O568" s="192" t="s">
        <v>856</v>
      </c>
    </row>
    <row r="569" spans="14:15" ht="15" x14ac:dyDescent="0.25">
      <c r="N569" s="50"/>
      <c r="O569" s="192" t="s">
        <v>857</v>
      </c>
    </row>
    <row r="570" spans="14:15" ht="15" x14ac:dyDescent="0.25">
      <c r="N570" s="50"/>
      <c r="O570" s="192" t="s">
        <v>858</v>
      </c>
    </row>
    <row r="571" spans="14:15" ht="15" x14ac:dyDescent="0.25">
      <c r="N571" s="50"/>
      <c r="O571" s="192" t="s">
        <v>859</v>
      </c>
    </row>
    <row r="572" spans="14:15" ht="15" x14ac:dyDescent="0.25">
      <c r="N572" s="50"/>
      <c r="O572" s="192" t="s">
        <v>860</v>
      </c>
    </row>
    <row r="573" spans="14:15" ht="15" x14ac:dyDescent="0.25">
      <c r="N573" s="50"/>
      <c r="O573" s="192" t="s">
        <v>861</v>
      </c>
    </row>
    <row r="574" spans="14:15" ht="15" x14ac:dyDescent="0.25">
      <c r="N574" s="50"/>
      <c r="O574" s="192" t="s">
        <v>862</v>
      </c>
    </row>
    <row r="575" spans="14:15" ht="15" x14ac:dyDescent="0.25">
      <c r="N575" s="50"/>
      <c r="O575" s="192" t="s">
        <v>863</v>
      </c>
    </row>
    <row r="576" spans="14:15" ht="15" x14ac:dyDescent="0.25">
      <c r="N576" s="50"/>
      <c r="O576" s="192" t="s">
        <v>864</v>
      </c>
    </row>
    <row r="577" spans="14:15" ht="15" x14ac:dyDescent="0.25">
      <c r="N577" s="50"/>
      <c r="O577" s="192" t="s">
        <v>865</v>
      </c>
    </row>
    <row r="578" spans="14:15" ht="15" x14ac:dyDescent="0.25">
      <c r="N578" s="50"/>
      <c r="O578" s="192" t="s">
        <v>866</v>
      </c>
    </row>
    <row r="579" spans="14:15" ht="15" x14ac:dyDescent="0.25">
      <c r="N579" s="50"/>
      <c r="O579" s="192" t="s">
        <v>867</v>
      </c>
    </row>
    <row r="580" spans="14:15" ht="15" x14ac:dyDescent="0.25">
      <c r="N580" s="50"/>
      <c r="O580" s="192" t="s">
        <v>868</v>
      </c>
    </row>
    <row r="581" spans="14:15" ht="15" x14ac:dyDescent="0.25">
      <c r="N581" s="50"/>
      <c r="O581" s="192" t="s">
        <v>869</v>
      </c>
    </row>
    <row r="582" spans="14:15" ht="15" x14ac:dyDescent="0.25">
      <c r="N582" s="50"/>
      <c r="O582" s="192" t="s">
        <v>870</v>
      </c>
    </row>
    <row r="583" spans="14:15" ht="15" x14ac:dyDescent="0.25">
      <c r="N583" s="50"/>
      <c r="O583" s="192" t="s">
        <v>871</v>
      </c>
    </row>
    <row r="584" spans="14:15" ht="15" x14ac:dyDescent="0.25">
      <c r="N584" s="50"/>
      <c r="O584" s="192" t="s">
        <v>872</v>
      </c>
    </row>
    <row r="585" spans="14:15" ht="15" x14ac:dyDescent="0.25">
      <c r="N585" s="50"/>
      <c r="O585" s="192" t="s">
        <v>873</v>
      </c>
    </row>
    <row r="586" spans="14:15" ht="15" x14ac:dyDescent="0.25">
      <c r="N586" s="50"/>
      <c r="O586" s="192" t="s">
        <v>874</v>
      </c>
    </row>
    <row r="587" spans="14:15" ht="15" x14ac:dyDescent="0.25">
      <c r="N587" s="50"/>
      <c r="O587" s="192" t="s">
        <v>875</v>
      </c>
    </row>
    <row r="588" spans="14:15" ht="15" x14ac:dyDescent="0.25">
      <c r="N588" s="50"/>
      <c r="O588" s="192" t="s">
        <v>876</v>
      </c>
    </row>
    <row r="589" spans="14:15" ht="15" x14ac:dyDescent="0.25">
      <c r="N589" s="50"/>
      <c r="O589" s="192" t="s">
        <v>877</v>
      </c>
    </row>
    <row r="590" spans="14:15" ht="15" x14ac:dyDescent="0.25">
      <c r="N590" s="50"/>
      <c r="O590" s="192" t="s">
        <v>878</v>
      </c>
    </row>
    <row r="591" spans="14:15" ht="15" x14ac:dyDescent="0.25">
      <c r="N591" s="50"/>
      <c r="O591" s="192" t="s">
        <v>879</v>
      </c>
    </row>
    <row r="592" spans="14:15" ht="15" x14ac:dyDescent="0.25">
      <c r="N592" s="50"/>
      <c r="O592" s="192" t="s">
        <v>880</v>
      </c>
    </row>
    <row r="593" spans="14:15" ht="15" x14ac:dyDescent="0.25">
      <c r="N593" s="50"/>
      <c r="O593" s="192" t="s">
        <v>881</v>
      </c>
    </row>
    <row r="594" spans="14:15" ht="15" x14ac:dyDescent="0.25">
      <c r="N594" s="50"/>
      <c r="O594" s="192" t="s">
        <v>882</v>
      </c>
    </row>
    <row r="595" spans="14:15" ht="15" x14ac:dyDescent="0.25">
      <c r="N595" s="50"/>
      <c r="O595" s="192" t="s">
        <v>883</v>
      </c>
    </row>
    <row r="596" spans="14:15" ht="15" x14ac:dyDescent="0.25">
      <c r="N596" s="50"/>
      <c r="O596" s="192" t="s">
        <v>884</v>
      </c>
    </row>
    <row r="597" spans="14:15" ht="15" x14ac:dyDescent="0.25">
      <c r="N597" s="50"/>
      <c r="O597" s="192" t="s">
        <v>885</v>
      </c>
    </row>
    <row r="598" spans="14:15" ht="15" x14ac:dyDescent="0.25">
      <c r="N598" s="50"/>
      <c r="O598" s="192" t="s">
        <v>886</v>
      </c>
    </row>
    <row r="599" spans="14:15" ht="15" x14ac:dyDescent="0.25">
      <c r="N599" s="50"/>
      <c r="O599" s="192" t="s">
        <v>887</v>
      </c>
    </row>
    <row r="600" spans="14:15" ht="15" x14ac:dyDescent="0.25">
      <c r="N600" s="50"/>
      <c r="O600" s="192" t="s">
        <v>888</v>
      </c>
    </row>
    <row r="601" spans="14:15" ht="15" x14ac:dyDescent="0.25">
      <c r="N601" s="50"/>
      <c r="O601" s="192" t="s">
        <v>889</v>
      </c>
    </row>
    <row r="602" spans="14:15" ht="15" x14ac:dyDescent="0.25">
      <c r="N602" s="50"/>
      <c r="O602" s="192" t="s">
        <v>890</v>
      </c>
    </row>
    <row r="603" spans="14:15" ht="15" x14ac:dyDescent="0.25">
      <c r="N603" s="50"/>
      <c r="O603" s="192" t="s">
        <v>891</v>
      </c>
    </row>
    <row r="604" spans="14:15" ht="15" x14ac:dyDescent="0.25">
      <c r="N604" s="50"/>
      <c r="O604" s="192" t="s">
        <v>892</v>
      </c>
    </row>
    <row r="605" spans="14:15" ht="15" x14ac:dyDescent="0.25">
      <c r="N605" s="50"/>
      <c r="O605" s="192" t="s">
        <v>893</v>
      </c>
    </row>
    <row r="606" spans="14:15" ht="15" x14ac:dyDescent="0.25">
      <c r="N606" s="50"/>
      <c r="O606" s="192" t="s">
        <v>894</v>
      </c>
    </row>
    <row r="607" spans="14:15" ht="15" x14ac:dyDescent="0.25">
      <c r="N607" s="50"/>
      <c r="O607" s="192" t="s">
        <v>895</v>
      </c>
    </row>
    <row r="608" spans="14:15" ht="15" x14ac:dyDescent="0.25">
      <c r="N608" s="50"/>
      <c r="O608" s="192" t="s">
        <v>896</v>
      </c>
    </row>
    <row r="609" spans="14:15" ht="15" x14ac:dyDescent="0.25">
      <c r="N609" s="50"/>
      <c r="O609" s="192" t="s">
        <v>897</v>
      </c>
    </row>
    <row r="610" spans="14:15" ht="15" x14ac:dyDescent="0.25">
      <c r="N610" s="50"/>
      <c r="O610" s="192" t="s">
        <v>898</v>
      </c>
    </row>
    <row r="611" spans="14:15" ht="15" x14ac:dyDescent="0.25">
      <c r="N611" s="50"/>
      <c r="O611" s="192" t="s">
        <v>899</v>
      </c>
    </row>
    <row r="612" spans="14:15" ht="15" x14ac:dyDescent="0.25">
      <c r="N612" s="50"/>
      <c r="O612" s="192" t="s">
        <v>900</v>
      </c>
    </row>
    <row r="613" spans="14:15" ht="15" x14ac:dyDescent="0.25">
      <c r="N613" s="50"/>
      <c r="O613" s="192" t="s">
        <v>901</v>
      </c>
    </row>
    <row r="614" spans="14:15" ht="15" x14ac:dyDescent="0.25">
      <c r="N614" s="50"/>
      <c r="O614" s="192" t="s">
        <v>902</v>
      </c>
    </row>
    <row r="615" spans="14:15" ht="15" x14ac:dyDescent="0.25">
      <c r="N615" s="50"/>
      <c r="O615" s="192" t="s">
        <v>903</v>
      </c>
    </row>
    <row r="616" spans="14:15" ht="15" x14ac:dyDescent="0.25">
      <c r="N616" s="50"/>
      <c r="O616" s="192" t="s">
        <v>904</v>
      </c>
    </row>
    <row r="617" spans="14:15" ht="15" x14ac:dyDescent="0.25">
      <c r="N617" s="50"/>
      <c r="O617" s="192" t="s">
        <v>905</v>
      </c>
    </row>
    <row r="618" spans="14:15" ht="15" x14ac:dyDescent="0.25">
      <c r="N618" s="50"/>
      <c r="O618" s="192" t="s">
        <v>906</v>
      </c>
    </row>
    <row r="619" spans="14:15" ht="15" x14ac:dyDescent="0.25">
      <c r="N619" s="50"/>
      <c r="O619" s="192" t="s">
        <v>907</v>
      </c>
    </row>
    <row r="620" spans="14:15" ht="15" x14ac:dyDescent="0.25">
      <c r="N620" s="50"/>
      <c r="O620" s="192" t="s">
        <v>908</v>
      </c>
    </row>
    <row r="621" spans="14:15" ht="15" x14ac:dyDescent="0.25">
      <c r="N621" s="50"/>
      <c r="O621" s="192" t="s">
        <v>909</v>
      </c>
    </row>
    <row r="622" spans="14:15" ht="15" x14ac:dyDescent="0.25">
      <c r="N622" s="50"/>
      <c r="O622" s="192" t="s">
        <v>910</v>
      </c>
    </row>
    <row r="623" spans="14:15" ht="15" x14ac:dyDescent="0.25">
      <c r="N623" s="50"/>
      <c r="O623" s="192" t="s">
        <v>911</v>
      </c>
    </row>
    <row r="624" spans="14:15" ht="15" x14ac:dyDescent="0.25">
      <c r="N624" s="50"/>
      <c r="O624" s="192" t="s">
        <v>912</v>
      </c>
    </row>
    <row r="625" spans="14:15" ht="15" x14ac:dyDescent="0.25">
      <c r="N625" s="50"/>
      <c r="O625" s="192" t="s">
        <v>913</v>
      </c>
    </row>
    <row r="626" spans="14:15" ht="15" x14ac:dyDescent="0.25">
      <c r="N626" s="50"/>
      <c r="O626" s="192" t="s">
        <v>914</v>
      </c>
    </row>
    <row r="627" spans="14:15" ht="15" x14ac:dyDescent="0.25">
      <c r="N627" s="50"/>
      <c r="O627" s="192" t="s">
        <v>915</v>
      </c>
    </row>
    <row r="628" spans="14:15" ht="15" x14ac:dyDescent="0.25">
      <c r="N628" s="50"/>
      <c r="O628" s="192" t="s">
        <v>916</v>
      </c>
    </row>
    <row r="629" spans="14:15" ht="15" x14ac:dyDescent="0.25">
      <c r="N629" s="50"/>
      <c r="O629" s="192" t="s">
        <v>917</v>
      </c>
    </row>
    <row r="630" spans="14:15" ht="15" x14ac:dyDescent="0.25">
      <c r="N630" s="50"/>
      <c r="O630" s="192" t="s">
        <v>918</v>
      </c>
    </row>
    <row r="631" spans="14:15" ht="15" x14ac:dyDescent="0.25">
      <c r="N631" s="50"/>
      <c r="O631" s="192" t="s">
        <v>919</v>
      </c>
    </row>
    <row r="632" spans="14:15" ht="15" x14ac:dyDescent="0.25">
      <c r="N632" s="50"/>
      <c r="O632" s="192" t="s">
        <v>920</v>
      </c>
    </row>
    <row r="633" spans="14:15" ht="15" x14ac:dyDescent="0.25">
      <c r="N633" s="50"/>
      <c r="O633" s="192" t="s">
        <v>921</v>
      </c>
    </row>
    <row r="634" spans="14:15" ht="15" x14ac:dyDescent="0.25">
      <c r="N634" s="50"/>
      <c r="O634" s="192" t="s">
        <v>922</v>
      </c>
    </row>
    <row r="635" spans="14:15" ht="15" x14ac:dyDescent="0.25">
      <c r="N635" s="50"/>
      <c r="O635" s="192" t="s">
        <v>923</v>
      </c>
    </row>
    <row r="636" spans="14:15" ht="15" x14ac:dyDescent="0.25">
      <c r="N636" s="50"/>
      <c r="O636" s="192" t="s">
        <v>924</v>
      </c>
    </row>
    <row r="637" spans="14:15" ht="15" x14ac:dyDescent="0.25">
      <c r="N637" s="50"/>
      <c r="O637" s="192" t="s">
        <v>925</v>
      </c>
    </row>
    <row r="638" spans="14:15" ht="15" x14ac:dyDescent="0.25">
      <c r="N638" s="50"/>
      <c r="O638" s="192" t="s">
        <v>926</v>
      </c>
    </row>
    <row r="639" spans="14:15" ht="15" x14ac:dyDescent="0.25">
      <c r="N639" s="50"/>
      <c r="O639" s="192" t="s">
        <v>927</v>
      </c>
    </row>
    <row r="640" spans="14:15" ht="15" x14ac:dyDescent="0.25">
      <c r="N640" s="50"/>
      <c r="O640" s="192" t="s">
        <v>928</v>
      </c>
    </row>
    <row r="641" spans="14:15" ht="15" x14ac:dyDescent="0.25">
      <c r="N641" s="50"/>
      <c r="O641" s="192" t="s">
        <v>929</v>
      </c>
    </row>
    <row r="642" spans="14:15" ht="15" x14ac:dyDescent="0.25">
      <c r="N642" s="50"/>
      <c r="O642" s="192" t="s">
        <v>930</v>
      </c>
    </row>
    <row r="643" spans="14:15" ht="15" x14ac:dyDescent="0.25">
      <c r="N643" s="50"/>
      <c r="O643" s="192" t="s">
        <v>931</v>
      </c>
    </row>
    <row r="644" spans="14:15" ht="15" x14ac:dyDescent="0.25">
      <c r="N644" s="50"/>
      <c r="O644" s="192" t="s">
        <v>932</v>
      </c>
    </row>
    <row r="645" spans="14:15" ht="15" x14ac:dyDescent="0.25">
      <c r="N645" s="50"/>
      <c r="O645" s="192" t="s">
        <v>933</v>
      </c>
    </row>
    <row r="646" spans="14:15" ht="15" x14ac:dyDescent="0.25">
      <c r="N646" s="50"/>
      <c r="O646" s="192" t="s">
        <v>934</v>
      </c>
    </row>
    <row r="647" spans="14:15" ht="15" x14ac:dyDescent="0.25">
      <c r="N647" s="50"/>
      <c r="O647" s="192" t="s">
        <v>935</v>
      </c>
    </row>
    <row r="648" spans="14:15" ht="15" x14ac:dyDescent="0.25">
      <c r="N648" s="50"/>
      <c r="O648" s="192" t="s">
        <v>936</v>
      </c>
    </row>
    <row r="649" spans="14:15" ht="15" x14ac:dyDescent="0.25">
      <c r="N649" s="50"/>
      <c r="O649" s="192" t="s">
        <v>937</v>
      </c>
    </row>
    <row r="650" spans="14:15" ht="15" x14ac:dyDescent="0.25">
      <c r="N650" s="50"/>
      <c r="O650" s="192" t="s">
        <v>938</v>
      </c>
    </row>
    <row r="651" spans="14:15" ht="15" x14ac:dyDescent="0.25">
      <c r="N651" s="50"/>
      <c r="O651" s="192" t="s">
        <v>939</v>
      </c>
    </row>
    <row r="652" spans="14:15" ht="15" x14ac:dyDescent="0.25">
      <c r="N652" s="50"/>
      <c r="O652" s="192" t="s">
        <v>940</v>
      </c>
    </row>
    <row r="653" spans="14:15" ht="15" x14ac:dyDescent="0.25">
      <c r="N653" s="50"/>
      <c r="O653" s="192" t="s">
        <v>941</v>
      </c>
    </row>
    <row r="654" spans="14:15" ht="15" x14ac:dyDescent="0.25">
      <c r="N654" s="50"/>
      <c r="O654" s="192" t="s">
        <v>942</v>
      </c>
    </row>
    <row r="655" spans="14:15" ht="15" x14ac:dyDescent="0.25">
      <c r="N655" s="50"/>
      <c r="O655" s="192" t="s">
        <v>943</v>
      </c>
    </row>
    <row r="656" spans="14:15" ht="15" x14ac:dyDescent="0.25">
      <c r="N656" s="50"/>
      <c r="O656" s="192" t="s">
        <v>944</v>
      </c>
    </row>
    <row r="657" spans="14:15" ht="15" x14ac:dyDescent="0.25">
      <c r="N657" s="50"/>
      <c r="O657" s="192" t="s">
        <v>945</v>
      </c>
    </row>
    <row r="658" spans="14:15" ht="15" x14ac:dyDescent="0.25">
      <c r="N658" s="50"/>
      <c r="O658" s="192" t="s">
        <v>946</v>
      </c>
    </row>
    <row r="659" spans="14:15" ht="15" x14ac:dyDescent="0.25">
      <c r="N659" s="50"/>
      <c r="O659" s="192" t="s">
        <v>947</v>
      </c>
    </row>
    <row r="660" spans="14:15" ht="15" x14ac:dyDescent="0.25">
      <c r="N660" s="50"/>
      <c r="O660" s="192" t="s">
        <v>948</v>
      </c>
    </row>
    <row r="661" spans="14:15" ht="15" x14ac:dyDescent="0.25">
      <c r="N661" s="50"/>
      <c r="O661" s="192" t="s">
        <v>949</v>
      </c>
    </row>
    <row r="662" spans="14:15" ht="15" x14ac:dyDescent="0.25">
      <c r="N662" s="50"/>
      <c r="O662" s="192" t="s">
        <v>950</v>
      </c>
    </row>
    <row r="663" spans="14:15" ht="15" x14ac:dyDescent="0.25">
      <c r="N663" s="50"/>
      <c r="O663" s="192" t="s">
        <v>951</v>
      </c>
    </row>
    <row r="664" spans="14:15" ht="15" x14ac:dyDescent="0.25">
      <c r="N664" s="50"/>
      <c r="O664" s="192" t="s">
        <v>952</v>
      </c>
    </row>
    <row r="665" spans="14:15" ht="15" x14ac:dyDescent="0.25">
      <c r="N665" s="50"/>
      <c r="O665" s="192" t="s">
        <v>953</v>
      </c>
    </row>
    <row r="666" spans="14:15" ht="15" x14ac:dyDescent="0.25">
      <c r="N666" s="50"/>
      <c r="O666" s="192" t="s">
        <v>954</v>
      </c>
    </row>
    <row r="667" spans="14:15" ht="15" x14ac:dyDescent="0.25">
      <c r="N667" s="50"/>
      <c r="O667" s="192" t="s">
        <v>955</v>
      </c>
    </row>
    <row r="668" spans="14:15" ht="15" x14ac:dyDescent="0.25">
      <c r="N668" s="50"/>
      <c r="O668" s="192" t="s">
        <v>956</v>
      </c>
    </row>
    <row r="669" spans="14:15" ht="15" x14ac:dyDescent="0.25">
      <c r="N669" s="50"/>
      <c r="O669" s="192" t="s">
        <v>957</v>
      </c>
    </row>
    <row r="670" spans="14:15" ht="15" x14ac:dyDescent="0.25">
      <c r="N670" s="50"/>
      <c r="O670" s="192" t="s">
        <v>958</v>
      </c>
    </row>
    <row r="671" spans="14:15" ht="15" x14ac:dyDescent="0.25">
      <c r="N671" s="50"/>
      <c r="O671" s="192" t="s">
        <v>959</v>
      </c>
    </row>
    <row r="672" spans="14:15" ht="15" x14ac:dyDescent="0.25">
      <c r="N672" s="50"/>
      <c r="O672" s="192" t="s">
        <v>960</v>
      </c>
    </row>
    <row r="673" spans="14:15" ht="15" x14ac:dyDescent="0.25">
      <c r="N673" s="50"/>
      <c r="O673" s="192" t="s">
        <v>961</v>
      </c>
    </row>
    <row r="674" spans="14:15" ht="15" x14ac:dyDescent="0.25">
      <c r="N674" s="50"/>
      <c r="O674" s="192" t="s">
        <v>962</v>
      </c>
    </row>
    <row r="675" spans="14:15" ht="15" x14ac:dyDescent="0.25">
      <c r="N675" s="50"/>
      <c r="O675" s="192" t="s">
        <v>963</v>
      </c>
    </row>
    <row r="676" spans="14:15" ht="15" x14ac:dyDescent="0.25">
      <c r="N676" s="50"/>
      <c r="O676" s="192" t="s">
        <v>964</v>
      </c>
    </row>
    <row r="677" spans="14:15" ht="15" x14ac:dyDescent="0.25">
      <c r="N677" s="50"/>
      <c r="O677" s="192" t="s">
        <v>965</v>
      </c>
    </row>
    <row r="678" spans="14:15" ht="15" x14ac:dyDescent="0.25">
      <c r="N678" s="50"/>
      <c r="O678" s="192" t="s">
        <v>966</v>
      </c>
    </row>
    <row r="679" spans="14:15" ht="15" x14ac:dyDescent="0.25">
      <c r="N679" s="50"/>
      <c r="O679" s="192" t="s">
        <v>967</v>
      </c>
    </row>
    <row r="680" spans="14:15" ht="15" x14ac:dyDescent="0.25">
      <c r="N680" s="50"/>
      <c r="O680" s="192" t="s">
        <v>968</v>
      </c>
    </row>
    <row r="681" spans="14:15" ht="15" x14ac:dyDescent="0.25">
      <c r="N681" s="50"/>
      <c r="O681" s="192" t="s">
        <v>969</v>
      </c>
    </row>
    <row r="682" spans="14:15" ht="15" x14ac:dyDescent="0.25">
      <c r="N682" s="50"/>
      <c r="O682" s="192" t="s">
        <v>970</v>
      </c>
    </row>
    <row r="683" spans="14:15" ht="15" x14ac:dyDescent="0.25">
      <c r="N683" s="50"/>
      <c r="O683" s="192" t="s">
        <v>971</v>
      </c>
    </row>
    <row r="684" spans="14:15" ht="15" x14ac:dyDescent="0.25">
      <c r="N684" s="50"/>
      <c r="O684" s="192" t="s">
        <v>972</v>
      </c>
    </row>
    <row r="685" spans="14:15" ht="15" x14ac:dyDescent="0.25">
      <c r="N685" s="50"/>
      <c r="O685" s="192" t="s">
        <v>973</v>
      </c>
    </row>
    <row r="686" spans="14:15" ht="15" x14ac:dyDescent="0.25">
      <c r="N686" s="50"/>
      <c r="O686" s="192" t="s">
        <v>974</v>
      </c>
    </row>
    <row r="687" spans="14:15" ht="15" x14ac:dyDescent="0.25">
      <c r="N687" s="50"/>
      <c r="O687" s="192" t="s">
        <v>975</v>
      </c>
    </row>
    <row r="688" spans="14:15" ht="15" x14ac:dyDescent="0.25">
      <c r="N688" s="50"/>
      <c r="O688" s="192" t="s">
        <v>976</v>
      </c>
    </row>
    <row r="689" spans="14:15" ht="15" x14ac:dyDescent="0.25">
      <c r="N689" s="50"/>
      <c r="O689" s="192" t="s">
        <v>977</v>
      </c>
    </row>
    <row r="690" spans="14:15" ht="15" x14ac:dyDescent="0.25">
      <c r="N690" s="50"/>
      <c r="O690" s="192" t="s">
        <v>978</v>
      </c>
    </row>
    <row r="691" spans="14:15" ht="15" x14ac:dyDescent="0.25">
      <c r="N691" s="50"/>
      <c r="O691" s="192" t="s">
        <v>979</v>
      </c>
    </row>
    <row r="692" spans="14:15" ht="15" x14ac:dyDescent="0.25">
      <c r="N692" s="50"/>
      <c r="O692" s="192" t="s">
        <v>980</v>
      </c>
    </row>
    <row r="693" spans="14:15" ht="15" x14ac:dyDescent="0.25">
      <c r="N693" s="50"/>
      <c r="O693" s="192" t="s">
        <v>981</v>
      </c>
    </row>
    <row r="694" spans="14:15" ht="15" x14ac:dyDescent="0.25">
      <c r="N694" s="50"/>
      <c r="O694" s="192" t="s">
        <v>982</v>
      </c>
    </row>
    <row r="695" spans="14:15" ht="15" x14ac:dyDescent="0.25">
      <c r="N695" s="50"/>
      <c r="O695" s="192" t="s">
        <v>983</v>
      </c>
    </row>
    <row r="696" spans="14:15" ht="15" x14ac:dyDescent="0.25">
      <c r="N696" s="50"/>
      <c r="O696" s="192" t="s">
        <v>984</v>
      </c>
    </row>
    <row r="697" spans="14:15" ht="15" x14ac:dyDescent="0.25">
      <c r="N697" s="50"/>
      <c r="O697" s="192" t="s">
        <v>985</v>
      </c>
    </row>
    <row r="698" spans="14:15" ht="15" x14ac:dyDescent="0.25">
      <c r="N698" s="50"/>
      <c r="O698" s="192" t="s">
        <v>986</v>
      </c>
    </row>
    <row r="699" spans="14:15" ht="15" x14ac:dyDescent="0.25">
      <c r="N699" s="50"/>
      <c r="O699" s="192" t="s">
        <v>987</v>
      </c>
    </row>
    <row r="700" spans="14:15" ht="15" x14ac:dyDescent="0.25">
      <c r="N700" s="50"/>
      <c r="O700" s="192" t="s">
        <v>988</v>
      </c>
    </row>
    <row r="701" spans="14:15" ht="15" x14ac:dyDescent="0.25">
      <c r="N701" s="50"/>
      <c r="O701" s="192" t="s">
        <v>989</v>
      </c>
    </row>
    <row r="702" spans="14:15" ht="15" x14ac:dyDescent="0.25">
      <c r="N702" s="50"/>
      <c r="O702" s="192" t="s">
        <v>990</v>
      </c>
    </row>
    <row r="703" spans="14:15" ht="15" x14ac:dyDescent="0.25">
      <c r="N703" s="50"/>
      <c r="O703" s="192" t="s">
        <v>991</v>
      </c>
    </row>
    <row r="704" spans="14:15" ht="15" x14ac:dyDescent="0.25">
      <c r="N704" s="50"/>
      <c r="O704" s="192" t="s">
        <v>992</v>
      </c>
    </row>
    <row r="705" spans="14:15" ht="15" x14ac:dyDescent="0.25">
      <c r="N705" s="50"/>
      <c r="O705" s="192" t="s">
        <v>993</v>
      </c>
    </row>
    <row r="706" spans="14:15" ht="15" x14ac:dyDescent="0.25">
      <c r="N706" s="50"/>
      <c r="O706" s="192" t="s">
        <v>994</v>
      </c>
    </row>
    <row r="707" spans="14:15" ht="15" x14ac:dyDescent="0.25">
      <c r="N707" s="50"/>
      <c r="O707" s="192" t="s">
        <v>995</v>
      </c>
    </row>
    <row r="708" spans="14:15" ht="15" x14ac:dyDescent="0.25">
      <c r="N708" s="50"/>
      <c r="O708" s="192" t="s">
        <v>996</v>
      </c>
    </row>
    <row r="709" spans="14:15" ht="15" x14ac:dyDescent="0.25">
      <c r="N709" s="50"/>
      <c r="O709" s="192" t="s">
        <v>997</v>
      </c>
    </row>
    <row r="710" spans="14:15" ht="15" x14ac:dyDescent="0.25">
      <c r="N710" s="50"/>
      <c r="O710" s="192" t="s">
        <v>998</v>
      </c>
    </row>
    <row r="711" spans="14:15" ht="15" x14ac:dyDescent="0.25">
      <c r="N711" s="50"/>
      <c r="O711" s="192" t="s">
        <v>999</v>
      </c>
    </row>
    <row r="712" spans="14:15" ht="15" x14ac:dyDescent="0.25">
      <c r="N712" s="50"/>
      <c r="O712" s="192" t="s">
        <v>1000</v>
      </c>
    </row>
    <row r="713" spans="14:15" ht="15" x14ac:dyDescent="0.25">
      <c r="N713" s="50"/>
      <c r="O713" s="192" t="s">
        <v>1001</v>
      </c>
    </row>
    <row r="714" spans="14:15" ht="15" x14ac:dyDescent="0.25">
      <c r="N714" s="50"/>
      <c r="O714" s="192" t="s">
        <v>1002</v>
      </c>
    </row>
    <row r="715" spans="14:15" ht="15" x14ac:dyDescent="0.25">
      <c r="N715" s="50"/>
      <c r="O715" s="192" t="s">
        <v>1003</v>
      </c>
    </row>
    <row r="716" spans="14:15" ht="15" x14ac:dyDescent="0.25">
      <c r="N716" s="50"/>
      <c r="O716" s="192" t="s">
        <v>1004</v>
      </c>
    </row>
    <row r="717" spans="14:15" ht="15" x14ac:dyDescent="0.25">
      <c r="N717" s="50"/>
      <c r="O717" s="192" t="s">
        <v>1005</v>
      </c>
    </row>
    <row r="718" spans="14:15" ht="15" x14ac:dyDescent="0.25">
      <c r="N718" s="50"/>
      <c r="O718" s="192" t="s">
        <v>1006</v>
      </c>
    </row>
    <row r="719" spans="14:15" ht="15" x14ac:dyDescent="0.25">
      <c r="N719" s="50"/>
      <c r="O719" s="192" t="s">
        <v>1007</v>
      </c>
    </row>
    <row r="720" spans="14:15" ht="15" x14ac:dyDescent="0.25">
      <c r="N720" s="50"/>
      <c r="O720" s="192" t="s">
        <v>1008</v>
      </c>
    </row>
    <row r="721" spans="14:15" ht="15" x14ac:dyDescent="0.25">
      <c r="N721" s="50"/>
      <c r="O721" s="192" t="s">
        <v>1009</v>
      </c>
    </row>
    <row r="722" spans="14:15" ht="15" x14ac:dyDescent="0.25">
      <c r="N722" s="50"/>
      <c r="O722" s="192" t="s">
        <v>1010</v>
      </c>
    </row>
    <row r="723" spans="14:15" ht="15" x14ac:dyDescent="0.25">
      <c r="N723" s="50"/>
      <c r="O723" s="192" t="s">
        <v>1011</v>
      </c>
    </row>
    <row r="724" spans="14:15" ht="15" x14ac:dyDescent="0.25">
      <c r="N724" s="50"/>
      <c r="O724" s="192" t="s">
        <v>1012</v>
      </c>
    </row>
    <row r="725" spans="14:15" ht="15" x14ac:dyDescent="0.25">
      <c r="N725" s="50"/>
      <c r="O725" s="192" t="s">
        <v>1013</v>
      </c>
    </row>
    <row r="726" spans="14:15" ht="15" x14ac:dyDescent="0.25">
      <c r="N726" s="50"/>
      <c r="O726" s="192" t="s">
        <v>1014</v>
      </c>
    </row>
    <row r="727" spans="14:15" ht="15" x14ac:dyDescent="0.25">
      <c r="N727" s="50"/>
      <c r="O727" s="192" t="s">
        <v>1015</v>
      </c>
    </row>
    <row r="728" spans="14:15" ht="15" x14ac:dyDescent="0.25">
      <c r="N728" s="50"/>
      <c r="O728" s="192" t="s">
        <v>1016</v>
      </c>
    </row>
    <row r="729" spans="14:15" ht="15" x14ac:dyDescent="0.25">
      <c r="N729" s="50"/>
      <c r="O729" s="192" t="s">
        <v>1017</v>
      </c>
    </row>
    <row r="730" spans="14:15" ht="15" x14ac:dyDescent="0.25">
      <c r="N730" s="50"/>
      <c r="O730" s="192" t="s">
        <v>1018</v>
      </c>
    </row>
    <row r="731" spans="14:15" ht="15" x14ac:dyDescent="0.25">
      <c r="N731" s="50"/>
      <c r="O731" s="192" t="s">
        <v>1019</v>
      </c>
    </row>
    <row r="732" spans="14:15" ht="15" x14ac:dyDescent="0.25">
      <c r="N732" s="50"/>
      <c r="O732" s="192" t="s">
        <v>1020</v>
      </c>
    </row>
    <row r="733" spans="14:15" ht="15" x14ac:dyDescent="0.25">
      <c r="N733" s="50"/>
      <c r="O733" s="192" t="s">
        <v>1021</v>
      </c>
    </row>
    <row r="734" spans="14:15" ht="15" x14ac:dyDescent="0.25">
      <c r="N734" s="50"/>
      <c r="O734" s="192" t="s">
        <v>1022</v>
      </c>
    </row>
    <row r="735" spans="14:15" ht="15" x14ac:dyDescent="0.25">
      <c r="N735" s="50"/>
      <c r="O735" s="192" t="s">
        <v>1023</v>
      </c>
    </row>
    <row r="736" spans="14:15" ht="15" x14ac:dyDescent="0.25">
      <c r="N736" s="50"/>
      <c r="O736" s="192" t="s">
        <v>1024</v>
      </c>
    </row>
    <row r="737" spans="14:15" ht="15" x14ac:dyDescent="0.25">
      <c r="N737" s="50"/>
      <c r="O737" s="192" t="s">
        <v>1025</v>
      </c>
    </row>
    <row r="738" spans="14:15" ht="15" x14ac:dyDescent="0.25">
      <c r="N738" s="50"/>
      <c r="O738" s="192" t="s">
        <v>1026</v>
      </c>
    </row>
    <row r="739" spans="14:15" ht="15" x14ac:dyDescent="0.25">
      <c r="N739" s="50"/>
      <c r="O739" s="192" t="s">
        <v>1027</v>
      </c>
    </row>
    <row r="740" spans="14:15" ht="15" x14ac:dyDescent="0.25">
      <c r="N740" s="50"/>
      <c r="O740" s="192" t="s">
        <v>1028</v>
      </c>
    </row>
    <row r="741" spans="14:15" ht="15" x14ac:dyDescent="0.25">
      <c r="N741" s="50"/>
      <c r="O741" s="192" t="s">
        <v>1029</v>
      </c>
    </row>
    <row r="742" spans="14:15" ht="15" x14ac:dyDescent="0.25">
      <c r="N742" s="50"/>
      <c r="O742" s="192" t="s">
        <v>1030</v>
      </c>
    </row>
    <row r="743" spans="14:15" ht="15" x14ac:dyDescent="0.25">
      <c r="N743" s="50"/>
      <c r="O743" s="192" t="s">
        <v>1031</v>
      </c>
    </row>
    <row r="744" spans="14:15" ht="15" x14ac:dyDescent="0.25">
      <c r="N744" s="50"/>
      <c r="O744" s="192" t="s">
        <v>1032</v>
      </c>
    </row>
    <row r="745" spans="14:15" ht="15" x14ac:dyDescent="0.25">
      <c r="N745" s="50"/>
      <c r="O745" s="192" t="s">
        <v>1033</v>
      </c>
    </row>
    <row r="746" spans="14:15" ht="15" x14ac:dyDescent="0.25">
      <c r="N746" s="50"/>
      <c r="O746" s="192" t="s">
        <v>1034</v>
      </c>
    </row>
    <row r="747" spans="14:15" ht="15" x14ac:dyDescent="0.25">
      <c r="N747" s="50"/>
      <c r="O747" s="192" t="s">
        <v>1035</v>
      </c>
    </row>
    <row r="748" spans="14:15" ht="15" x14ac:dyDescent="0.25">
      <c r="N748" s="50"/>
      <c r="O748" s="192" t="s">
        <v>1036</v>
      </c>
    </row>
    <row r="749" spans="14:15" ht="15" x14ac:dyDescent="0.25">
      <c r="N749" s="50"/>
      <c r="O749" s="192" t="s">
        <v>1037</v>
      </c>
    </row>
    <row r="750" spans="14:15" ht="15" x14ac:dyDescent="0.25">
      <c r="N750" s="50"/>
      <c r="O750" s="192" t="s">
        <v>1038</v>
      </c>
    </row>
    <row r="751" spans="14:15" ht="15" x14ac:dyDescent="0.25">
      <c r="N751" s="50"/>
      <c r="O751" s="192" t="s">
        <v>1039</v>
      </c>
    </row>
    <row r="752" spans="14:15" ht="15" x14ac:dyDescent="0.25">
      <c r="N752" s="50"/>
      <c r="O752" s="192" t="s">
        <v>1040</v>
      </c>
    </row>
    <row r="753" spans="14:15" ht="15" x14ac:dyDescent="0.25">
      <c r="N753" s="50"/>
      <c r="O753" s="192" t="s">
        <v>1041</v>
      </c>
    </row>
    <row r="754" spans="14:15" ht="15" x14ac:dyDescent="0.25">
      <c r="N754" s="50"/>
      <c r="O754" s="192" t="s">
        <v>1042</v>
      </c>
    </row>
    <row r="755" spans="14:15" ht="15" x14ac:dyDescent="0.25">
      <c r="N755" s="50"/>
      <c r="O755" s="192" t="s">
        <v>1043</v>
      </c>
    </row>
    <row r="756" spans="14:15" ht="15" x14ac:dyDescent="0.25">
      <c r="N756" s="50"/>
      <c r="O756" s="192" t="s">
        <v>1044</v>
      </c>
    </row>
    <row r="757" spans="14:15" ht="15" x14ac:dyDescent="0.25">
      <c r="N757" s="50"/>
      <c r="O757" s="192" t="s">
        <v>1044</v>
      </c>
    </row>
    <row r="758" spans="14:15" ht="15" x14ac:dyDescent="0.25">
      <c r="N758" s="50"/>
      <c r="O758" s="192" t="s">
        <v>1045</v>
      </c>
    </row>
    <row r="759" spans="14:15" ht="15" x14ac:dyDescent="0.25">
      <c r="N759" s="50"/>
      <c r="O759" s="192" t="s">
        <v>1046</v>
      </c>
    </row>
    <row r="760" spans="14:15" ht="15" x14ac:dyDescent="0.25">
      <c r="N760" s="50"/>
      <c r="O760" s="192" t="s">
        <v>1047</v>
      </c>
    </row>
    <row r="761" spans="14:15" ht="15" x14ac:dyDescent="0.25">
      <c r="N761" s="50"/>
      <c r="O761" s="192" t="s">
        <v>1048</v>
      </c>
    </row>
    <row r="762" spans="14:15" ht="15" x14ac:dyDescent="0.25">
      <c r="N762" s="50"/>
      <c r="O762" s="192" t="s">
        <v>1049</v>
      </c>
    </row>
    <row r="763" spans="14:15" ht="15" x14ac:dyDescent="0.25">
      <c r="N763" s="50"/>
      <c r="O763" s="192" t="s">
        <v>1050</v>
      </c>
    </row>
    <row r="764" spans="14:15" ht="15" x14ac:dyDescent="0.25">
      <c r="N764" s="50"/>
      <c r="O764" s="192" t="s">
        <v>1051</v>
      </c>
    </row>
    <row r="765" spans="14:15" ht="15" x14ac:dyDescent="0.25">
      <c r="N765" s="50"/>
      <c r="O765" s="192" t="s">
        <v>1052</v>
      </c>
    </row>
    <row r="766" spans="14:15" ht="15" x14ac:dyDescent="0.25">
      <c r="N766" s="50"/>
      <c r="O766" s="192" t="s">
        <v>1053</v>
      </c>
    </row>
    <row r="767" spans="14:15" ht="15" x14ac:dyDescent="0.25">
      <c r="N767" s="50"/>
      <c r="O767" s="192" t="s">
        <v>1054</v>
      </c>
    </row>
    <row r="768" spans="14:15" ht="15" x14ac:dyDescent="0.25">
      <c r="N768" s="50"/>
      <c r="O768" s="192" t="s">
        <v>1055</v>
      </c>
    </row>
    <row r="769" spans="14:15" ht="15" x14ac:dyDescent="0.25">
      <c r="N769" s="50"/>
      <c r="O769" s="192" t="s">
        <v>1056</v>
      </c>
    </row>
    <row r="770" spans="14:15" ht="15" x14ac:dyDescent="0.25">
      <c r="N770" s="50"/>
      <c r="O770" s="192" t="s">
        <v>1057</v>
      </c>
    </row>
    <row r="771" spans="14:15" ht="15" x14ac:dyDescent="0.25">
      <c r="N771" s="50"/>
      <c r="O771" s="192" t="s">
        <v>1058</v>
      </c>
    </row>
    <row r="772" spans="14:15" ht="15" x14ac:dyDescent="0.25">
      <c r="N772" s="50"/>
      <c r="O772" s="192" t="s">
        <v>1059</v>
      </c>
    </row>
    <row r="773" spans="14:15" ht="15" x14ac:dyDescent="0.25">
      <c r="N773" s="50"/>
      <c r="O773" s="192" t="s">
        <v>1060</v>
      </c>
    </row>
    <row r="774" spans="14:15" ht="15" x14ac:dyDescent="0.25">
      <c r="N774" s="50"/>
      <c r="O774" s="192" t="s">
        <v>1061</v>
      </c>
    </row>
    <row r="775" spans="14:15" ht="15" x14ac:dyDescent="0.25">
      <c r="N775" s="50"/>
      <c r="O775" s="192" t="s">
        <v>1062</v>
      </c>
    </row>
    <row r="776" spans="14:15" ht="15" x14ac:dyDescent="0.25">
      <c r="N776" s="50"/>
      <c r="O776" s="192" t="s">
        <v>1063</v>
      </c>
    </row>
    <row r="777" spans="14:15" ht="15" x14ac:dyDescent="0.25">
      <c r="N777" s="50"/>
      <c r="O777" s="192" t="s">
        <v>1064</v>
      </c>
    </row>
    <row r="778" spans="14:15" ht="15" x14ac:dyDescent="0.25">
      <c r="N778" s="50"/>
      <c r="O778" s="192" t="s">
        <v>1065</v>
      </c>
    </row>
    <row r="779" spans="14:15" ht="15" x14ac:dyDescent="0.25">
      <c r="N779" s="50"/>
      <c r="O779" s="192" t="s">
        <v>1066</v>
      </c>
    </row>
    <row r="780" spans="14:15" ht="15" x14ac:dyDescent="0.25">
      <c r="N780" s="50"/>
      <c r="O780" s="192" t="s">
        <v>1067</v>
      </c>
    </row>
    <row r="781" spans="14:15" ht="15" x14ac:dyDescent="0.25">
      <c r="N781" s="50"/>
      <c r="O781" s="192" t="s">
        <v>1068</v>
      </c>
    </row>
    <row r="782" spans="14:15" ht="15" x14ac:dyDescent="0.25">
      <c r="N782" s="50"/>
      <c r="O782" s="192" t="s">
        <v>1069</v>
      </c>
    </row>
    <row r="783" spans="14:15" ht="15" x14ac:dyDescent="0.25">
      <c r="N783" s="50"/>
      <c r="O783" s="192" t="s">
        <v>1070</v>
      </c>
    </row>
    <row r="784" spans="14:15" ht="15" x14ac:dyDescent="0.25">
      <c r="N784" s="50"/>
      <c r="O784" s="192" t="s">
        <v>1071</v>
      </c>
    </row>
    <row r="785" spans="14:15" ht="15" x14ac:dyDescent="0.25">
      <c r="N785" s="50"/>
      <c r="O785" s="192" t="s">
        <v>1072</v>
      </c>
    </row>
    <row r="786" spans="14:15" ht="15" x14ac:dyDescent="0.25">
      <c r="N786" s="50"/>
      <c r="O786" s="192" t="s">
        <v>1073</v>
      </c>
    </row>
    <row r="787" spans="14:15" ht="15" x14ac:dyDescent="0.25">
      <c r="N787" s="50"/>
      <c r="O787" s="192" t="s">
        <v>1074</v>
      </c>
    </row>
    <row r="788" spans="14:15" ht="15" x14ac:dyDescent="0.25">
      <c r="N788" s="50"/>
      <c r="O788" s="192" t="s">
        <v>1075</v>
      </c>
    </row>
    <row r="789" spans="14:15" ht="15" x14ac:dyDescent="0.25">
      <c r="N789" s="50"/>
      <c r="O789" s="192" t="s">
        <v>1076</v>
      </c>
    </row>
    <row r="790" spans="14:15" ht="15" x14ac:dyDescent="0.25">
      <c r="N790" s="50"/>
      <c r="O790" s="192" t="s">
        <v>1077</v>
      </c>
    </row>
    <row r="791" spans="14:15" ht="15" x14ac:dyDescent="0.25">
      <c r="N791" s="50"/>
      <c r="O791" s="192" t="s">
        <v>1078</v>
      </c>
    </row>
    <row r="792" spans="14:15" ht="15" x14ac:dyDescent="0.25">
      <c r="N792" s="50"/>
      <c r="O792" s="192" t="s">
        <v>1079</v>
      </c>
    </row>
    <row r="793" spans="14:15" ht="15" x14ac:dyDescent="0.25">
      <c r="N793" s="50"/>
      <c r="O793" s="192" t="s">
        <v>1080</v>
      </c>
    </row>
    <row r="794" spans="14:15" ht="15" x14ac:dyDescent="0.25">
      <c r="N794" s="50"/>
      <c r="O794" s="192" t="s">
        <v>1081</v>
      </c>
    </row>
    <row r="795" spans="14:15" ht="15" x14ac:dyDescent="0.25">
      <c r="N795" s="50"/>
      <c r="O795" s="192" t="s">
        <v>1082</v>
      </c>
    </row>
    <row r="796" spans="14:15" ht="15" x14ac:dyDescent="0.25">
      <c r="N796" s="50"/>
      <c r="O796" s="192" t="s">
        <v>1083</v>
      </c>
    </row>
    <row r="797" spans="14:15" ht="15" x14ac:dyDescent="0.25">
      <c r="N797" s="50"/>
      <c r="O797" s="192" t="s">
        <v>1084</v>
      </c>
    </row>
    <row r="798" spans="14:15" ht="15" x14ac:dyDescent="0.25">
      <c r="N798" s="50"/>
      <c r="O798" s="192" t="s">
        <v>1085</v>
      </c>
    </row>
    <row r="799" spans="14:15" ht="15" x14ac:dyDescent="0.25">
      <c r="N799" s="50"/>
      <c r="O799" s="192" t="s">
        <v>1086</v>
      </c>
    </row>
    <row r="800" spans="14:15" ht="15" x14ac:dyDescent="0.25">
      <c r="N800" s="50"/>
      <c r="O800" s="192" t="s">
        <v>1087</v>
      </c>
    </row>
    <row r="801" spans="14:15" ht="15" x14ac:dyDescent="0.25">
      <c r="N801" s="50"/>
      <c r="O801" s="192" t="s">
        <v>1088</v>
      </c>
    </row>
    <row r="802" spans="14:15" ht="15" x14ac:dyDescent="0.25">
      <c r="N802" s="50"/>
      <c r="O802" s="192" t="s">
        <v>1089</v>
      </c>
    </row>
    <row r="803" spans="14:15" ht="15" x14ac:dyDescent="0.25">
      <c r="N803" s="50"/>
      <c r="O803" s="192" t="s">
        <v>1090</v>
      </c>
    </row>
    <row r="804" spans="14:15" ht="15" x14ac:dyDescent="0.25">
      <c r="N804" s="50"/>
      <c r="O804" s="192" t="s">
        <v>1091</v>
      </c>
    </row>
    <row r="805" spans="14:15" ht="15" x14ac:dyDescent="0.25">
      <c r="N805" s="50"/>
      <c r="O805" s="192" t="s">
        <v>1092</v>
      </c>
    </row>
    <row r="806" spans="14:15" ht="15" x14ac:dyDescent="0.25">
      <c r="N806" s="50"/>
      <c r="O806" s="192" t="s">
        <v>1093</v>
      </c>
    </row>
    <row r="807" spans="14:15" ht="15" x14ac:dyDescent="0.25">
      <c r="N807" s="50"/>
      <c r="O807" s="192" t="s">
        <v>1094</v>
      </c>
    </row>
    <row r="808" spans="14:15" ht="15" x14ac:dyDescent="0.25">
      <c r="N808" s="50"/>
      <c r="O808" s="192" t="s">
        <v>1095</v>
      </c>
    </row>
    <row r="809" spans="14:15" ht="15" x14ac:dyDescent="0.25">
      <c r="N809" s="50"/>
      <c r="O809" s="192" t="s">
        <v>1096</v>
      </c>
    </row>
    <row r="810" spans="14:15" ht="15" x14ac:dyDescent="0.25">
      <c r="N810" s="50"/>
      <c r="O810" s="192" t="s">
        <v>1097</v>
      </c>
    </row>
    <row r="811" spans="14:15" ht="15" x14ac:dyDescent="0.25">
      <c r="N811" s="50"/>
      <c r="O811" s="192" t="s">
        <v>1098</v>
      </c>
    </row>
    <row r="812" spans="14:15" x14ac:dyDescent="0.25">
      <c r="N812" s="50"/>
    </row>
    <row r="813" spans="14:15" x14ac:dyDescent="0.25">
      <c r="N813" s="50"/>
    </row>
    <row r="814" spans="14:15" x14ac:dyDescent="0.25">
      <c r="N814" s="50"/>
    </row>
    <row r="815" spans="14:15" x14ac:dyDescent="0.25">
      <c r="N815" s="50"/>
    </row>
    <row r="816" spans="14:15" x14ac:dyDescent="0.25">
      <c r="N816" s="50"/>
    </row>
    <row r="817" spans="14:14" x14ac:dyDescent="0.25">
      <c r="N817" s="50"/>
    </row>
    <row r="818" spans="14:14" x14ac:dyDescent="0.25">
      <c r="N818" s="50"/>
    </row>
    <row r="819" spans="14:14" x14ac:dyDescent="0.25">
      <c r="N819" s="50"/>
    </row>
    <row r="820" spans="14:14" x14ac:dyDescent="0.25">
      <c r="N820" s="50"/>
    </row>
    <row r="821" spans="14:14" x14ac:dyDescent="0.25">
      <c r="N821" s="50"/>
    </row>
    <row r="822" spans="14:14" x14ac:dyDescent="0.25">
      <c r="N822" s="50"/>
    </row>
    <row r="823" spans="14:14" x14ac:dyDescent="0.25">
      <c r="N823" s="50"/>
    </row>
    <row r="824" spans="14:14" x14ac:dyDescent="0.25">
      <c r="N824" s="50"/>
    </row>
    <row r="825" spans="14:14" x14ac:dyDescent="0.25">
      <c r="N825" s="50"/>
    </row>
    <row r="826" spans="14:14" x14ac:dyDescent="0.25">
      <c r="N826" s="50"/>
    </row>
    <row r="827" spans="14:14" x14ac:dyDescent="0.25">
      <c r="N827" s="50"/>
    </row>
    <row r="828" spans="14:14" x14ac:dyDescent="0.25">
      <c r="N828" s="50"/>
    </row>
    <row r="829" spans="14:14" x14ac:dyDescent="0.25">
      <c r="N829" s="50"/>
    </row>
    <row r="830" spans="14:14" x14ac:dyDescent="0.25">
      <c r="N830" s="50"/>
    </row>
    <row r="831" spans="14:14" x14ac:dyDescent="0.25">
      <c r="N831" s="50"/>
    </row>
    <row r="832" spans="14:14" x14ac:dyDescent="0.25">
      <c r="N832" s="50"/>
    </row>
    <row r="833" spans="14:14" x14ac:dyDescent="0.25">
      <c r="N833" s="50"/>
    </row>
    <row r="834" spans="14:14" x14ac:dyDescent="0.25">
      <c r="N834" s="50"/>
    </row>
    <row r="835" spans="14:14" x14ac:dyDescent="0.25">
      <c r="N835" s="50"/>
    </row>
    <row r="836" spans="14:14" x14ac:dyDescent="0.25">
      <c r="N836" s="50"/>
    </row>
    <row r="837" spans="14:14" x14ac:dyDescent="0.25">
      <c r="N837" s="50"/>
    </row>
    <row r="838" spans="14:14" x14ac:dyDescent="0.25">
      <c r="N838" s="50"/>
    </row>
    <row r="839" spans="14:14" x14ac:dyDescent="0.25">
      <c r="N839" s="50"/>
    </row>
    <row r="840" spans="14:14" x14ac:dyDescent="0.25">
      <c r="N840" s="50"/>
    </row>
    <row r="841" spans="14:14" x14ac:dyDescent="0.25">
      <c r="N841" s="50"/>
    </row>
    <row r="842" spans="14:14" x14ac:dyDescent="0.25">
      <c r="N842" s="50"/>
    </row>
    <row r="843" spans="14:14" x14ac:dyDescent="0.25">
      <c r="N843" s="50"/>
    </row>
    <row r="844" spans="14:14" x14ac:dyDescent="0.25">
      <c r="N844" s="50"/>
    </row>
    <row r="845" spans="14:14" x14ac:dyDescent="0.25">
      <c r="N845" s="50"/>
    </row>
    <row r="846" spans="14:14" x14ac:dyDescent="0.25">
      <c r="N846" s="50"/>
    </row>
    <row r="847" spans="14:14" x14ac:dyDescent="0.25">
      <c r="N847" s="50"/>
    </row>
    <row r="848" spans="14:14" x14ac:dyDescent="0.25">
      <c r="N848" s="50"/>
    </row>
    <row r="849" spans="14:14" x14ac:dyDescent="0.25">
      <c r="N849" s="50"/>
    </row>
    <row r="850" spans="14:14" x14ac:dyDescent="0.25">
      <c r="N850" s="50"/>
    </row>
    <row r="851" spans="14:14" x14ac:dyDescent="0.25">
      <c r="N851" s="50"/>
    </row>
    <row r="852" spans="14:14" x14ac:dyDescent="0.25">
      <c r="N852" s="50"/>
    </row>
    <row r="853" spans="14:14" x14ac:dyDescent="0.25">
      <c r="N853" s="50"/>
    </row>
    <row r="854" spans="14:14" x14ac:dyDescent="0.25">
      <c r="N854" s="50"/>
    </row>
    <row r="855" spans="14:14" x14ac:dyDescent="0.25">
      <c r="N855" s="50"/>
    </row>
    <row r="856" spans="14:14" x14ac:dyDescent="0.25">
      <c r="N856" s="50"/>
    </row>
    <row r="857" spans="14:14" x14ac:dyDescent="0.25">
      <c r="N857" s="50"/>
    </row>
    <row r="858" spans="14:14" x14ac:dyDescent="0.25">
      <c r="N858" s="50"/>
    </row>
    <row r="859" spans="14:14" x14ac:dyDescent="0.25">
      <c r="N859" s="50"/>
    </row>
    <row r="860" spans="14:14" x14ac:dyDescent="0.25">
      <c r="N860" s="50"/>
    </row>
    <row r="861" spans="14:14" x14ac:dyDescent="0.25">
      <c r="N861" s="50"/>
    </row>
    <row r="862" spans="14:14" x14ac:dyDescent="0.25">
      <c r="N862" s="50"/>
    </row>
    <row r="863" spans="14:14" x14ac:dyDescent="0.25">
      <c r="N863" s="50"/>
    </row>
    <row r="864" spans="14:14" x14ac:dyDescent="0.25">
      <c r="N864" s="50"/>
    </row>
    <row r="865" spans="14:14" x14ac:dyDescent="0.25">
      <c r="N865" s="50"/>
    </row>
    <row r="866" spans="14:14" x14ac:dyDescent="0.25">
      <c r="N866" s="50"/>
    </row>
    <row r="867" spans="14:14" x14ac:dyDescent="0.25">
      <c r="N867" s="50"/>
    </row>
    <row r="868" spans="14:14" x14ac:dyDescent="0.25">
      <c r="N868" s="50"/>
    </row>
    <row r="869" spans="14:14" x14ac:dyDescent="0.25">
      <c r="N869" s="50"/>
    </row>
    <row r="870" spans="14:14" x14ac:dyDescent="0.25">
      <c r="N870" s="50"/>
    </row>
    <row r="871" spans="14:14" x14ac:dyDescent="0.25">
      <c r="N871" s="50"/>
    </row>
    <row r="872" spans="14:14" x14ac:dyDescent="0.25">
      <c r="N872" s="50"/>
    </row>
    <row r="873" spans="14:14" x14ac:dyDescent="0.25">
      <c r="N873" s="50"/>
    </row>
    <row r="874" spans="14:14" x14ac:dyDescent="0.25">
      <c r="N874" s="50"/>
    </row>
    <row r="875" spans="14:14" x14ac:dyDescent="0.25">
      <c r="N875" s="50"/>
    </row>
    <row r="876" spans="14:14" x14ac:dyDescent="0.25">
      <c r="N876" s="50"/>
    </row>
    <row r="877" spans="14:14" x14ac:dyDescent="0.25">
      <c r="N877" s="50"/>
    </row>
    <row r="878" spans="14:14" x14ac:dyDescent="0.25">
      <c r="N878" s="50"/>
    </row>
    <row r="879" spans="14:14" x14ac:dyDescent="0.25">
      <c r="N879" s="50"/>
    </row>
    <row r="880" spans="14:14" x14ac:dyDescent="0.25">
      <c r="N880" s="50"/>
    </row>
    <row r="881" spans="14:14" x14ac:dyDescent="0.25">
      <c r="N881" s="50"/>
    </row>
    <row r="882" spans="14:14" x14ac:dyDescent="0.25">
      <c r="N882" s="50"/>
    </row>
    <row r="883" spans="14:14" x14ac:dyDescent="0.25">
      <c r="N883" s="50"/>
    </row>
    <row r="884" spans="14:14" x14ac:dyDescent="0.25">
      <c r="N884" s="50"/>
    </row>
    <row r="885" spans="14:14" x14ac:dyDescent="0.25">
      <c r="N885" s="50"/>
    </row>
    <row r="886" spans="14:14" x14ac:dyDescent="0.25">
      <c r="N886" s="50"/>
    </row>
    <row r="887" spans="14:14" x14ac:dyDescent="0.25">
      <c r="N887" s="50"/>
    </row>
    <row r="888" spans="14:14" x14ac:dyDescent="0.25">
      <c r="N888" s="50"/>
    </row>
    <row r="889" spans="14:14" x14ac:dyDescent="0.25">
      <c r="N889" s="50"/>
    </row>
    <row r="890" spans="14:14" x14ac:dyDescent="0.25">
      <c r="N890" s="50"/>
    </row>
    <row r="891" spans="14:14" x14ac:dyDescent="0.25">
      <c r="N891" s="50"/>
    </row>
    <row r="892" spans="14:14" x14ac:dyDescent="0.25">
      <c r="N892" s="50"/>
    </row>
    <row r="893" spans="14:14" x14ac:dyDescent="0.25">
      <c r="N893" s="50"/>
    </row>
    <row r="894" spans="14:14" x14ac:dyDescent="0.25">
      <c r="N894" s="50"/>
    </row>
    <row r="895" spans="14:14" x14ac:dyDescent="0.25">
      <c r="N895" s="50"/>
    </row>
    <row r="896" spans="14:14" x14ac:dyDescent="0.25">
      <c r="N896" s="50"/>
    </row>
    <row r="897" spans="14:14" x14ac:dyDescent="0.25">
      <c r="N897" s="50"/>
    </row>
    <row r="898" spans="14:14" x14ac:dyDescent="0.25">
      <c r="N898" s="50"/>
    </row>
    <row r="899" spans="14:14" x14ac:dyDescent="0.25">
      <c r="N899" s="50"/>
    </row>
    <row r="900" spans="14:14" x14ac:dyDescent="0.25">
      <c r="N900" s="50"/>
    </row>
    <row r="901" spans="14:14" x14ac:dyDescent="0.25">
      <c r="N901" s="50"/>
    </row>
    <row r="902" spans="14:14" x14ac:dyDescent="0.25">
      <c r="N902" s="50"/>
    </row>
    <row r="903" spans="14:14" x14ac:dyDescent="0.25">
      <c r="N903" s="50"/>
    </row>
    <row r="904" spans="14:14" x14ac:dyDescent="0.25">
      <c r="N904" s="50"/>
    </row>
    <row r="905" spans="14:14" x14ac:dyDescent="0.25">
      <c r="N905" s="50"/>
    </row>
    <row r="906" spans="14:14" x14ac:dyDescent="0.25">
      <c r="N906" s="50"/>
    </row>
    <row r="907" spans="14:14" x14ac:dyDescent="0.25">
      <c r="N907" s="50"/>
    </row>
    <row r="908" spans="14:14" x14ac:dyDescent="0.25">
      <c r="N908" s="50"/>
    </row>
    <row r="909" spans="14:14" x14ac:dyDescent="0.25">
      <c r="N909" s="50"/>
    </row>
    <row r="910" spans="14:14" x14ac:dyDescent="0.25">
      <c r="N910" s="50"/>
    </row>
    <row r="911" spans="14:14" x14ac:dyDescent="0.25">
      <c r="N911" s="50"/>
    </row>
    <row r="912" spans="14:14" x14ac:dyDescent="0.25">
      <c r="N912" s="50"/>
    </row>
    <row r="913" spans="14:14" x14ac:dyDescent="0.25">
      <c r="N913" s="50"/>
    </row>
    <row r="914" spans="14:14" x14ac:dyDescent="0.25">
      <c r="N914" s="50"/>
    </row>
    <row r="915" spans="14:14" x14ac:dyDescent="0.25">
      <c r="N915" s="50"/>
    </row>
    <row r="916" spans="14:14" x14ac:dyDescent="0.25">
      <c r="N916" s="50"/>
    </row>
    <row r="917" spans="14:14" x14ac:dyDescent="0.25">
      <c r="N917" s="50"/>
    </row>
    <row r="918" spans="14:14" x14ac:dyDescent="0.25">
      <c r="N918" s="50"/>
    </row>
    <row r="919" spans="14:14" x14ac:dyDescent="0.25">
      <c r="N919" s="50"/>
    </row>
    <row r="920" spans="14:14" x14ac:dyDescent="0.25">
      <c r="N920" s="50"/>
    </row>
    <row r="921" spans="14:14" x14ac:dyDescent="0.25">
      <c r="N921" s="50"/>
    </row>
    <row r="922" spans="14:14" x14ac:dyDescent="0.25">
      <c r="N922" s="50"/>
    </row>
    <row r="923" spans="14:14" x14ac:dyDescent="0.25">
      <c r="N923" s="50"/>
    </row>
    <row r="924" spans="14:14" x14ac:dyDescent="0.25">
      <c r="N924" s="50"/>
    </row>
    <row r="925" spans="14:14" x14ac:dyDescent="0.25">
      <c r="N925" s="50"/>
    </row>
    <row r="926" spans="14:14" x14ac:dyDescent="0.25">
      <c r="N926" s="50"/>
    </row>
    <row r="927" spans="14:14" x14ac:dyDescent="0.25">
      <c r="N927" s="50"/>
    </row>
    <row r="928" spans="14:14" x14ac:dyDescent="0.25">
      <c r="N928" s="50"/>
    </row>
    <row r="929" spans="14:14" x14ac:dyDescent="0.25">
      <c r="N929" s="50"/>
    </row>
    <row r="930" spans="14:14" x14ac:dyDescent="0.25">
      <c r="N930" s="50"/>
    </row>
    <row r="931" spans="14:14" x14ac:dyDescent="0.25">
      <c r="N931" s="50"/>
    </row>
    <row r="932" spans="14:14" x14ac:dyDescent="0.25">
      <c r="N932" s="50"/>
    </row>
    <row r="933" spans="14:14" x14ac:dyDescent="0.25">
      <c r="N933" s="50"/>
    </row>
    <row r="934" spans="14:14" x14ac:dyDescent="0.25">
      <c r="N934" s="50"/>
    </row>
    <row r="935" spans="14:14" x14ac:dyDescent="0.25">
      <c r="N935" s="50"/>
    </row>
    <row r="936" spans="14:14" x14ac:dyDescent="0.25">
      <c r="N936" s="50"/>
    </row>
    <row r="937" spans="14:14" x14ac:dyDescent="0.25">
      <c r="N937" s="50"/>
    </row>
    <row r="938" spans="14:14" x14ac:dyDescent="0.25">
      <c r="N938" s="50"/>
    </row>
    <row r="939" spans="14:14" x14ac:dyDescent="0.25">
      <c r="N939" s="50"/>
    </row>
    <row r="940" spans="14:14" x14ac:dyDescent="0.25">
      <c r="N940" s="50"/>
    </row>
    <row r="941" spans="14:14" x14ac:dyDescent="0.25">
      <c r="N941" s="50"/>
    </row>
    <row r="942" spans="14:14" x14ac:dyDescent="0.25">
      <c r="N942" s="50"/>
    </row>
    <row r="943" spans="14:14" x14ac:dyDescent="0.25">
      <c r="N943" s="50"/>
    </row>
    <row r="944" spans="14:14" x14ac:dyDescent="0.25">
      <c r="N944" s="50"/>
    </row>
    <row r="945" spans="14:14" x14ac:dyDescent="0.25">
      <c r="N945" s="50"/>
    </row>
    <row r="946" spans="14:14" x14ac:dyDescent="0.25">
      <c r="N946" s="50"/>
    </row>
    <row r="947" spans="14:14" x14ac:dyDescent="0.25">
      <c r="N947" s="50"/>
    </row>
    <row r="948" spans="14:14" x14ac:dyDescent="0.25">
      <c r="N948" s="50"/>
    </row>
    <row r="949" spans="14:14" x14ac:dyDescent="0.25">
      <c r="N949" s="50"/>
    </row>
    <row r="950" spans="14:14" x14ac:dyDescent="0.25">
      <c r="N950" s="50"/>
    </row>
    <row r="951" spans="14:14" x14ac:dyDescent="0.25">
      <c r="N951" s="50"/>
    </row>
    <row r="952" spans="14:14" x14ac:dyDescent="0.25">
      <c r="N952" s="50"/>
    </row>
    <row r="953" spans="14:14" x14ac:dyDescent="0.25">
      <c r="N953" s="50"/>
    </row>
    <row r="954" spans="14:14" x14ac:dyDescent="0.25">
      <c r="N954" s="50"/>
    </row>
    <row r="955" spans="14:14" x14ac:dyDescent="0.25">
      <c r="N955" s="50"/>
    </row>
    <row r="956" spans="14:14" x14ac:dyDescent="0.25">
      <c r="N956" s="50"/>
    </row>
    <row r="957" spans="14:14" x14ac:dyDescent="0.25">
      <c r="N957" s="50"/>
    </row>
    <row r="958" spans="14:14" x14ac:dyDescent="0.25">
      <c r="N958" s="50"/>
    </row>
    <row r="959" spans="14:14" x14ac:dyDescent="0.25">
      <c r="N959" s="50"/>
    </row>
    <row r="960" spans="14:14" x14ac:dyDescent="0.25">
      <c r="N960" s="50"/>
    </row>
    <row r="961" spans="14:14" x14ac:dyDescent="0.25">
      <c r="N961" s="50"/>
    </row>
    <row r="962" spans="14:14" x14ac:dyDescent="0.25">
      <c r="N962" s="50"/>
    </row>
    <row r="963" spans="14:14" x14ac:dyDescent="0.25">
      <c r="N963" s="50"/>
    </row>
    <row r="964" spans="14:14" x14ac:dyDescent="0.25">
      <c r="N964" s="50"/>
    </row>
    <row r="965" spans="14:14" x14ac:dyDescent="0.25">
      <c r="N965" s="50"/>
    </row>
    <row r="966" spans="14:14" x14ac:dyDescent="0.25">
      <c r="N966" s="50"/>
    </row>
    <row r="967" spans="14:14" x14ac:dyDescent="0.25">
      <c r="N967" s="50"/>
    </row>
    <row r="968" spans="14:14" x14ac:dyDescent="0.25">
      <c r="N968" s="50"/>
    </row>
    <row r="969" spans="14:14" x14ac:dyDescent="0.25">
      <c r="N969" s="50"/>
    </row>
    <row r="970" spans="14:14" x14ac:dyDescent="0.25">
      <c r="N970" s="50"/>
    </row>
    <row r="971" spans="14:14" x14ac:dyDescent="0.25">
      <c r="N971" s="50"/>
    </row>
    <row r="972" spans="14:14" x14ac:dyDescent="0.25">
      <c r="N972" s="50"/>
    </row>
    <row r="973" spans="14:14" x14ac:dyDescent="0.25">
      <c r="N973" s="50"/>
    </row>
    <row r="974" spans="14:14" x14ac:dyDescent="0.25">
      <c r="N974" s="50"/>
    </row>
    <row r="975" spans="14:14" x14ac:dyDescent="0.25">
      <c r="N975" s="50"/>
    </row>
    <row r="976" spans="14:14" x14ac:dyDescent="0.25">
      <c r="N976" s="50"/>
    </row>
    <row r="977" spans="14:14" x14ac:dyDescent="0.25">
      <c r="N977" s="50"/>
    </row>
    <row r="978" spans="14:14" x14ac:dyDescent="0.25">
      <c r="N978" s="50"/>
    </row>
    <row r="979" spans="14:14" x14ac:dyDescent="0.25">
      <c r="N979" s="50"/>
    </row>
    <row r="980" spans="14:14" x14ac:dyDescent="0.25">
      <c r="N980" s="50"/>
    </row>
    <row r="981" spans="14:14" x14ac:dyDescent="0.25">
      <c r="N981" s="50"/>
    </row>
    <row r="982" spans="14:14" x14ac:dyDescent="0.25">
      <c r="N982" s="50"/>
    </row>
    <row r="983" spans="14:14" x14ac:dyDescent="0.25">
      <c r="N983" s="50"/>
    </row>
    <row r="984" spans="14:14" x14ac:dyDescent="0.25">
      <c r="N984" s="50"/>
    </row>
    <row r="985" spans="14:14" x14ac:dyDescent="0.25">
      <c r="N985" s="50"/>
    </row>
    <row r="986" spans="14:14" x14ac:dyDescent="0.25">
      <c r="N986" s="50"/>
    </row>
    <row r="987" spans="14:14" x14ac:dyDescent="0.25">
      <c r="N987" s="50"/>
    </row>
    <row r="988" spans="14:14" x14ac:dyDescent="0.25">
      <c r="N988" s="50"/>
    </row>
    <row r="989" spans="14:14" x14ac:dyDescent="0.25">
      <c r="N989" s="50"/>
    </row>
    <row r="990" spans="14:14" x14ac:dyDescent="0.25">
      <c r="N990" s="50"/>
    </row>
    <row r="991" spans="14:14" x14ac:dyDescent="0.25">
      <c r="N991" s="50"/>
    </row>
    <row r="992" spans="14:14" x14ac:dyDescent="0.25">
      <c r="N992" s="50"/>
    </row>
    <row r="993" spans="14:14" x14ac:dyDescent="0.25">
      <c r="N993" s="50"/>
    </row>
    <row r="994" spans="14:14" x14ac:dyDescent="0.25">
      <c r="N994" s="50"/>
    </row>
    <row r="995" spans="14:14" x14ac:dyDescent="0.25">
      <c r="N995" s="50"/>
    </row>
    <row r="996" spans="14:14" x14ac:dyDescent="0.25">
      <c r="N996" s="50"/>
    </row>
    <row r="997" spans="14:14" x14ac:dyDescent="0.25">
      <c r="N997" s="50"/>
    </row>
    <row r="998" spans="14:14" x14ac:dyDescent="0.25">
      <c r="N998" s="50"/>
    </row>
    <row r="999" spans="14:14" x14ac:dyDescent="0.25">
      <c r="N999" s="50"/>
    </row>
    <row r="1000" spans="14:14" x14ac:dyDescent="0.25">
      <c r="N1000" s="50"/>
    </row>
    <row r="1001" spans="14:14" x14ac:dyDescent="0.25">
      <c r="N1001" s="50"/>
    </row>
    <row r="1002" spans="14:14" x14ac:dyDescent="0.25">
      <c r="N1002" s="50"/>
    </row>
    <row r="1003" spans="14:14" x14ac:dyDescent="0.25">
      <c r="N1003" s="50"/>
    </row>
    <row r="1004" spans="14:14" x14ac:dyDescent="0.25">
      <c r="N1004" s="50"/>
    </row>
    <row r="1005" spans="14:14" x14ac:dyDescent="0.25">
      <c r="N1005" s="50"/>
    </row>
    <row r="1006" spans="14:14" x14ac:dyDescent="0.25">
      <c r="N1006" s="50"/>
    </row>
    <row r="1007" spans="14:14" x14ac:dyDescent="0.25">
      <c r="N1007" s="50"/>
    </row>
    <row r="1008" spans="14:14" x14ac:dyDescent="0.25">
      <c r="N1008" s="50"/>
    </row>
    <row r="1009" spans="14:14" x14ac:dyDescent="0.25">
      <c r="N1009" s="50"/>
    </row>
    <row r="1010" spans="14:14" x14ac:dyDescent="0.25">
      <c r="N1010" s="50"/>
    </row>
    <row r="1011" spans="14:14" x14ac:dyDescent="0.25">
      <c r="N1011" s="50"/>
    </row>
    <row r="1012" spans="14:14" x14ac:dyDescent="0.25">
      <c r="N1012" s="50"/>
    </row>
    <row r="1013" spans="14:14" x14ac:dyDescent="0.25">
      <c r="N1013" s="50"/>
    </row>
    <row r="1014" spans="14:14" x14ac:dyDescent="0.25">
      <c r="N1014" s="50"/>
    </row>
    <row r="1015" spans="14:14" x14ac:dyDescent="0.25">
      <c r="N1015" s="50"/>
    </row>
    <row r="1016" spans="14:14" x14ac:dyDescent="0.25">
      <c r="N1016" s="50"/>
    </row>
    <row r="1017" spans="14:14" x14ac:dyDescent="0.25">
      <c r="N1017" s="50"/>
    </row>
    <row r="1018" spans="14:14" x14ac:dyDescent="0.25">
      <c r="N1018" s="50"/>
    </row>
    <row r="1019" spans="14:14" x14ac:dyDescent="0.25">
      <c r="N1019" s="50"/>
    </row>
    <row r="1020" spans="14:14" x14ac:dyDescent="0.25">
      <c r="N1020" s="50"/>
    </row>
    <row r="1021" spans="14:14" x14ac:dyDescent="0.25">
      <c r="N1021" s="50"/>
    </row>
    <row r="1022" spans="14:14" x14ac:dyDescent="0.25">
      <c r="N1022" s="50"/>
    </row>
    <row r="1023" spans="14:14" x14ac:dyDescent="0.25">
      <c r="N1023" s="50"/>
    </row>
    <row r="1024" spans="14:14" x14ac:dyDescent="0.25">
      <c r="N1024" s="50"/>
    </row>
    <row r="1025" spans="14:14" x14ac:dyDescent="0.25">
      <c r="N1025" s="50"/>
    </row>
    <row r="1026" spans="14:14" x14ac:dyDescent="0.25">
      <c r="N1026" s="50"/>
    </row>
    <row r="1027" spans="14:14" x14ac:dyDescent="0.25">
      <c r="N1027" s="50"/>
    </row>
    <row r="1028" spans="14:14" x14ac:dyDescent="0.25">
      <c r="N1028" s="50"/>
    </row>
    <row r="1029" spans="14:14" x14ac:dyDescent="0.25">
      <c r="N1029" s="50"/>
    </row>
    <row r="1030" spans="14:14" x14ac:dyDescent="0.25">
      <c r="N1030" s="50"/>
    </row>
    <row r="1031" spans="14:14" x14ac:dyDescent="0.25">
      <c r="N1031" s="50"/>
    </row>
    <row r="1032" spans="14:14" x14ac:dyDescent="0.25">
      <c r="N1032" s="50"/>
    </row>
    <row r="1033" spans="14:14" x14ac:dyDescent="0.25">
      <c r="N1033" s="50"/>
    </row>
    <row r="1034" spans="14:14" x14ac:dyDescent="0.25">
      <c r="N1034" s="50"/>
    </row>
    <row r="1035" spans="14:14" x14ac:dyDescent="0.25">
      <c r="N1035" s="50"/>
    </row>
    <row r="1036" spans="14:14" x14ac:dyDescent="0.25">
      <c r="N1036" s="50"/>
    </row>
    <row r="1037" spans="14:14" x14ac:dyDescent="0.25">
      <c r="N1037" s="50"/>
    </row>
    <row r="1038" spans="14:14" x14ac:dyDescent="0.25">
      <c r="N1038" s="50"/>
    </row>
    <row r="1039" spans="14:14" x14ac:dyDescent="0.25">
      <c r="N1039" s="50"/>
    </row>
    <row r="1040" spans="14:14" x14ac:dyDescent="0.25">
      <c r="N1040" s="50"/>
    </row>
    <row r="1041" spans="14:14" x14ac:dyDescent="0.25">
      <c r="N1041" s="50"/>
    </row>
    <row r="1042" spans="14:14" x14ac:dyDescent="0.25">
      <c r="N1042" s="50"/>
    </row>
    <row r="1043" spans="14:14" x14ac:dyDescent="0.25">
      <c r="N1043" s="50"/>
    </row>
    <row r="1044" spans="14:14" x14ac:dyDescent="0.25">
      <c r="N1044" s="50"/>
    </row>
    <row r="1045" spans="14:14" x14ac:dyDescent="0.25">
      <c r="N1045" s="50"/>
    </row>
    <row r="1046" spans="14:14" x14ac:dyDescent="0.25">
      <c r="N1046" s="50"/>
    </row>
    <row r="1047" spans="14:14" x14ac:dyDescent="0.25">
      <c r="N1047" s="50"/>
    </row>
    <row r="1048" spans="14:14" x14ac:dyDescent="0.25">
      <c r="N1048" s="50"/>
    </row>
    <row r="1049" spans="14:14" x14ac:dyDescent="0.25">
      <c r="N1049" s="50"/>
    </row>
    <row r="1050" spans="14:14" x14ac:dyDescent="0.25">
      <c r="N1050" s="50"/>
    </row>
    <row r="1051" spans="14:14" x14ac:dyDescent="0.25">
      <c r="N1051" s="50"/>
    </row>
    <row r="1052" spans="14:14" x14ac:dyDescent="0.25">
      <c r="N1052" s="50"/>
    </row>
    <row r="1053" spans="14:14" x14ac:dyDescent="0.25">
      <c r="N1053" s="50"/>
    </row>
    <row r="1054" spans="14:14" x14ac:dyDescent="0.25">
      <c r="N1054" s="50"/>
    </row>
    <row r="1055" spans="14:14" x14ac:dyDescent="0.25">
      <c r="N1055" s="50"/>
    </row>
    <row r="1056" spans="14:14" x14ac:dyDescent="0.25">
      <c r="N1056" s="50"/>
    </row>
    <row r="1057" spans="14:14" x14ac:dyDescent="0.25">
      <c r="N1057" s="50"/>
    </row>
    <row r="1058" spans="14:14" x14ac:dyDescent="0.25">
      <c r="N1058" s="50"/>
    </row>
    <row r="1059" spans="14:14" x14ac:dyDescent="0.25">
      <c r="N1059" s="50"/>
    </row>
    <row r="1060" spans="14:14" x14ac:dyDescent="0.25">
      <c r="N1060" s="50"/>
    </row>
    <row r="1061" spans="14:14" x14ac:dyDescent="0.25">
      <c r="N1061" s="50"/>
    </row>
    <row r="1062" spans="14:14" x14ac:dyDescent="0.25">
      <c r="N1062" s="50"/>
    </row>
    <row r="1063" spans="14:14" x14ac:dyDescent="0.25">
      <c r="N1063" s="50"/>
    </row>
    <row r="1064" spans="14:14" x14ac:dyDescent="0.25">
      <c r="N1064" s="50"/>
    </row>
    <row r="1065" spans="14:14" x14ac:dyDescent="0.25">
      <c r="N1065" s="50"/>
    </row>
    <row r="1066" spans="14:14" x14ac:dyDescent="0.25">
      <c r="N1066" s="50"/>
    </row>
    <row r="1067" spans="14:14" x14ac:dyDescent="0.25">
      <c r="N1067" s="50"/>
    </row>
    <row r="1068" spans="14:14" x14ac:dyDescent="0.25">
      <c r="N1068" s="50"/>
    </row>
    <row r="1069" spans="14:14" x14ac:dyDescent="0.25">
      <c r="N1069" s="50"/>
    </row>
    <row r="1070" spans="14:14" x14ac:dyDescent="0.25">
      <c r="N1070" s="50"/>
    </row>
    <row r="1071" spans="14:14" x14ac:dyDescent="0.25">
      <c r="N1071" s="50"/>
    </row>
    <row r="1072" spans="14:14" x14ac:dyDescent="0.25">
      <c r="N1072" s="50"/>
    </row>
    <row r="1073" spans="14:14" x14ac:dyDescent="0.25">
      <c r="N1073" s="50"/>
    </row>
    <row r="1074" spans="14:14" x14ac:dyDescent="0.25">
      <c r="N1074" s="50"/>
    </row>
    <row r="1075" spans="14:14" x14ac:dyDescent="0.25">
      <c r="N1075" s="50"/>
    </row>
    <row r="1076" spans="14:14" x14ac:dyDescent="0.25">
      <c r="N1076" s="50"/>
    </row>
    <row r="1077" spans="14:14" x14ac:dyDescent="0.25">
      <c r="N1077" s="50"/>
    </row>
    <row r="1078" spans="14:14" x14ac:dyDescent="0.25">
      <c r="N1078" s="50"/>
    </row>
    <row r="1079" spans="14:14" x14ac:dyDescent="0.25">
      <c r="N1079" s="50"/>
    </row>
    <row r="1080" spans="14:14" x14ac:dyDescent="0.25">
      <c r="N1080" s="50"/>
    </row>
    <row r="1081" spans="14:14" x14ac:dyDescent="0.25">
      <c r="N1081" s="50"/>
    </row>
    <row r="1082" spans="14:14" x14ac:dyDescent="0.25">
      <c r="N1082" s="50"/>
    </row>
    <row r="1083" spans="14:14" x14ac:dyDescent="0.25">
      <c r="N1083" s="50"/>
    </row>
    <row r="1084" spans="14:14" x14ac:dyDescent="0.25">
      <c r="N1084" s="50"/>
    </row>
    <row r="1085" spans="14:14" x14ac:dyDescent="0.25">
      <c r="N1085" s="50"/>
    </row>
    <row r="1086" spans="14:14" x14ac:dyDescent="0.25">
      <c r="N1086" s="50"/>
    </row>
    <row r="1087" spans="14:14" x14ac:dyDescent="0.25">
      <c r="N1087" s="50"/>
    </row>
    <row r="1088" spans="14:14" x14ac:dyDescent="0.25">
      <c r="N1088" s="50"/>
    </row>
    <row r="1089" spans="14:14" x14ac:dyDescent="0.25">
      <c r="N1089" s="50"/>
    </row>
    <row r="1090" spans="14:14" x14ac:dyDescent="0.25">
      <c r="N1090" s="50"/>
    </row>
    <row r="1091" spans="14:14" x14ac:dyDescent="0.25">
      <c r="N1091" s="50"/>
    </row>
    <row r="1092" spans="14:14" x14ac:dyDescent="0.25">
      <c r="N1092" s="50"/>
    </row>
    <row r="1093" spans="14:14" x14ac:dyDescent="0.25">
      <c r="N1093" s="50"/>
    </row>
    <row r="1094" spans="14:14" x14ac:dyDescent="0.25">
      <c r="N1094" s="50"/>
    </row>
    <row r="1095" spans="14:14" x14ac:dyDescent="0.25">
      <c r="N1095" s="50"/>
    </row>
    <row r="1096" spans="14:14" x14ac:dyDescent="0.25">
      <c r="N1096" s="50"/>
    </row>
    <row r="1097" spans="14:14" x14ac:dyDescent="0.25">
      <c r="N1097" s="50"/>
    </row>
    <row r="1098" spans="14:14" x14ac:dyDescent="0.25">
      <c r="N1098" s="50"/>
    </row>
    <row r="1099" spans="14:14" x14ac:dyDescent="0.25">
      <c r="N1099" s="50"/>
    </row>
    <row r="1100" spans="14:14" x14ac:dyDescent="0.25">
      <c r="N1100" s="50"/>
    </row>
    <row r="1101" spans="14:14" x14ac:dyDescent="0.25">
      <c r="N1101" s="50"/>
    </row>
    <row r="1102" spans="14:14" x14ac:dyDescent="0.25">
      <c r="N1102" s="50"/>
    </row>
    <row r="1103" spans="14:14" x14ac:dyDescent="0.25">
      <c r="N1103" s="50"/>
    </row>
    <row r="1104" spans="14:14" x14ac:dyDescent="0.25">
      <c r="N1104" s="50"/>
    </row>
    <row r="1105" spans="14:14" x14ac:dyDescent="0.25">
      <c r="N1105" s="50"/>
    </row>
    <row r="1106" spans="14:14" x14ac:dyDescent="0.25">
      <c r="N1106" s="50"/>
    </row>
    <row r="1107" spans="14:14" x14ac:dyDescent="0.25">
      <c r="N1107" s="50"/>
    </row>
    <row r="1108" spans="14:14" x14ac:dyDescent="0.25">
      <c r="N1108" s="50"/>
    </row>
    <row r="1109" spans="14:14" x14ac:dyDescent="0.25">
      <c r="N1109" s="50"/>
    </row>
    <row r="1110" spans="14:14" x14ac:dyDescent="0.25">
      <c r="N1110" s="50"/>
    </row>
    <row r="1111" spans="14:14" x14ac:dyDescent="0.25">
      <c r="N1111" s="50"/>
    </row>
    <row r="1112" spans="14:14" x14ac:dyDescent="0.25">
      <c r="N1112" s="50"/>
    </row>
    <row r="1113" spans="14:14" x14ac:dyDescent="0.25">
      <c r="N1113" s="50"/>
    </row>
    <row r="1114" spans="14:14" x14ac:dyDescent="0.25">
      <c r="N1114" s="50"/>
    </row>
    <row r="1115" spans="14:14" x14ac:dyDescent="0.25">
      <c r="N1115" s="50"/>
    </row>
    <row r="1116" spans="14:14" x14ac:dyDescent="0.25">
      <c r="N1116" s="50"/>
    </row>
    <row r="1117" spans="14:14" x14ac:dyDescent="0.25">
      <c r="N1117" s="50"/>
    </row>
    <row r="1118" spans="14:14" x14ac:dyDescent="0.25">
      <c r="N1118" s="50"/>
    </row>
    <row r="1119" spans="14:14" x14ac:dyDescent="0.25">
      <c r="N1119" s="50"/>
    </row>
    <row r="1120" spans="14:14" x14ac:dyDescent="0.25">
      <c r="N1120" s="50"/>
    </row>
    <row r="1121" spans="14:14" x14ac:dyDescent="0.25">
      <c r="N1121" s="50"/>
    </row>
    <row r="1122" spans="14:14" x14ac:dyDescent="0.25">
      <c r="N1122" s="50"/>
    </row>
    <row r="1123" spans="14:14" x14ac:dyDescent="0.25">
      <c r="N1123" s="50"/>
    </row>
    <row r="1124" spans="14:14" x14ac:dyDescent="0.25">
      <c r="N1124" s="50"/>
    </row>
    <row r="1125" spans="14:14" x14ac:dyDescent="0.25">
      <c r="N1125" s="50"/>
    </row>
    <row r="1126" spans="14:14" x14ac:dyDescent="0.25">
      <c r="N1126" s="50"/>
    </row>
    <row r="1127" spans="14:14" x14ac:dyDescent="0.25">
      <c r="N1127" s="50"/>
    </row>
    <row r="1128" spans="14:14" x14ac:dyDescent="0.25">
      <c r="N1128" s="50"/>
    </row>
    <row r="1129" spans="14:14" x14ac:dyDescent="0.25">
      <c r="N1129" s="50"/>
    </row>
    <row r="1130" spans="14:14" x14ac:dyDescent="0.25">
      <c r="N1130" s="50"/>
    </row>
    <row r="1131" spans="14:14" x14ac:dyDescent="0.25">
      <c r="N1131" s="50"/>
    </row>
    <row r="1132" spans="14:14" x14ac:dyDescent="0.25">
      <c r="N1132" s="50"/>
    </row>
    <row r="1133" spans="14:14" x14ac:dyDescent="0.25">
      <c r="N1133" s="50"/>
    </row>
    <row r="1134" spans="14:14" x14ac:dyDescent="0.25">
      <c r="N1134" s="50"/>
    </row>
    <row r="1135" spans="14:14" x14ac:dyDescent="0.25">
      <c r="N1135" s="50"/>
    </row>
    <row r="1136" spans="14:14" x14ac:dyDescent="0.25">
      <c r="N1136" s="50"/>
    </row>
    <row r="1137" spans="14:14" x14ac:dyDescent="0.25">
      <c r="N1137" s="50"/>
    </row>
    <row r="1138" spans="14:14" x14ac:dyDescent="0.25">
      <c r="N1138" s="50"/>
    </row>
    <row r="1139" spans="14:14" x14ac:dyDescent="0.25">
      <c r="N1139" s="50"/>
    </row>
    <row r="1140" spans="14:14" x14ac:dyDescent="0.25">
      <c r="N1140" s="50"/>
    </row>
    <row r="1141" spans="14:14" x14ac:dyDescent="0.25">
      <c r="N1141" s="50"/>
    </row>
    <row r="1142" spans="14:14" x14ac:dyDescent="0.25">
      <c r="N1142" s="50"/>
    </row>
    <row r="1143" spans="14:14" x14ac:dyDescent="0.25">
      <c r="N1143" s="50"/>
    </row>
    <row r="1144" spans="14:14" x14ac:dyDescent="0.25">
      <c r="N1144" s="50"/>
    </row>
    <row r="1145" spans="14:14" x14ac:dyDescent="0.25">
      <c r="N1145" s="50"/>
    </row>
    <row r="1146" spans="14:14" x14ac:dyDescent="0.25">
      <c r="N1146" s="50"/>
    </row>
    <row r="1147" spans="14:14" x14ac:dyDescent="0.25">
      <c r="N1147" s="50"/>
    </row>
    <row r="1148" spans="14:14" x14ac:dyDescent="0.25">
      <c r="N1148" s="50"/>
    </row>
    <row r="1149" spans="14:14" x14ac:dyDescent="0.25">
      <c r="N1149" s="50"/>
    </row>
    <row r="1150" spans="14:14" x14ac:dyDescent="0.25">
      <c r="N1150" s="50"/>
    </row>
    <row r="1151" spans="14:14" x14ac:dyDescent="0.25">
      <c r="N1151" s="50"/>
    </row>
    <row r="1152" spans="14:14" x14ac:dyDescent="0.25">
      <c r="N1152" s="50"/>
    </row>
    <row r="1153" spans="14:14" x14ac:dyDescent="0.25">
      <c r="N1153" s="50"/>
    </row>
    <row r="1154" spans="14:14" x14ac:dyDescent="0.25">
      <c r="N1154" s="50"/>
    </row>
    <row r="1155" spans="14:14" x14ac:dyDescent="0.25">
      <c r="N1155" s="50"/>
    </row>
    <row r="1156" spans="14:14" x14ac:dyDescent="0.25">
      <c r="N1156" s="50"/>
    </row>
    <row r="1157" spans="14:14" x14ac:dyDescent="0.25">
      <c r="N1157" s="50"/>
    </row>
    <row r="1158" spans="14:14" x14ac:dyDescent="0.25">
      <c r="N1158" s="50"/>
    </row>
    <row r="1159" spans="14:14" x14ac:dyDescent="0.25">
      <c r="N1159" s="50"/>
    </row>
    <row r="1160" spans="14:14" x14ac:dyDescent="0.25">
      <c r="N1160" s="50"/>
    </row>
    <row r="1161" spans="14:14" x14ac:dyDescent="0.25">
      <c r="N1161" s="50"/>
    </row>
    <row r="1162" spans="14:14" x14ac:dyDescent="0.25">
      <c r="N1162" s="50"/>
    </row>
    <row r="1163" spans="14:14" x14ac:dyDescent="0.25">
      <c r="N1163" s="50"/>
    </row>
    <row r="1164" spans="14:14" x14ac:dyDescent="0.25">
      <c r="N1164" s="50"/>
    </row>
    <row r="1165" spans="14:14" x14ac:dyDescent="0.25">
      <c r="N1165" s="50"/>
    </row>
    <row r="1166" spans="14:14" x14ac:dyDescent="0.25">
      <c r="N1166" s="50"/>
    </row>
    <row r="1167" spans="14:14" x14ac:dyDescent="0.25">
      <c r="N1167" s="50"/>
    </row>
    <row r="1168" spans="14:14" x14ac:dyDescent="0.25">
      <c r="N1168" s="50"/>
    </row>
    <row r="1169" spans="14:14" x14ac:dyDescent="0.25">
      <c r="N1169" s="50"/>
    </row>
    <row r="1170" spans="14:14" x14ac:dyDescent="0.25">
      <c r="N1170" s="50"/>
    </row>
    <row r="1171" spans="14:14" x14ac:dyDescent="0.25">
      <c r="N1171" s="50"/>
    </row>
    <row r="1172" spans="14:14" x14ac:dyDescent="0.25">
      <c r="N1172" s="50"/>
    </row>
    <row r="1173" spans="14:14" x14ac:dyDescent="0.25">
      <c r="N1173" s="50"/>
    </row>
    <row r="1174" spans="14:14" x14ac:dyDescent="0.25">
      <c r="N1174" s="50"/>
    </row>
    <row r="1175" spans="14:14" x14ac:dyDescent="0.25">
      <c r="N1175" s="50"/>
    </row>
    <row r="1176" spans="14:14" x14ac:dyDescent="0.25">
      <c r="N1176" s="50"/>
    </row>
    <row r="1177" spans="14:14" x14ac:dyDescent="0.25">
      <c r="N1177" s="50"/>
    </row>
    <row r="1178" spans="14:14" x14ac:dyDescent="0.25">
      <c r="N1178" s="50"/>
    </row>
    <row r="1179" spans="14:14" x14ac:dyDescent="0.25">
      <c r="N1179" s="50"/>
    </row>
    <row r="1180" spans="14:14" x14ac:dyDescent="0.25">
      <c r="N1180" s="50"/>
    </row>
    <row r="1181" spans="14:14" x14ac:dyDescent="0.25">
      <c r="N1181" s="50"/>
    </row>
    <row r="1182" spans="14:14" x14ac:dyDescent="0.25">
      <c r="N1182" s="50"/>
    </row>
    <row r="1183" spans="14:14" x14ac:dyDescent="0.25">
      <c r="N1183" s="50"/>
    </row>
    <row r="1184" spans="14:14" x14ac:dyDescent="0.25">
      <c r="N1184" s="50"/>
    </row>
    <row r="1185" spans="14:14" x14ac:dyDescent="0.25">
      <c r="N1185" s="50"/>
    </row>
    <row r="1186" spans="14:14" x14ac:dyDescent="0.25">
      <c r="N1186" s="50"/>
    </row>
    <row r="1187" spans="14:14" x14ac:dyDescent="0.25">
      <c r="N1187" s="50"/>
    </row>
    <row r="1188" spans="14:14" x14ac:dyDescent="0.25">
      <c r="N1188" s="50"/>
    </row>
    <row r="1189" spans="14:14" x14ac:dyDescent="0.25">
      <c r="N1189" s="50"/>
    </row>
    <row r="1190" spans="14:14" x14ac:dyDescent="0.25">
      <c r="N1190" s="50"/>
    </row>
    <row r="1191" spans="14:14" x14ac:dyDescent="0.25">
      <c r="N1191" s="50"/>
    </row>
    <row r="1192" spans="14:14" x14ac:dyDescent="0.25">
      <c r="N1192" s="50"/>
    </row>
    <row r="1193" spans="14:14" x14ac:dyDescent="0.25">
      <c r="N1193" s="50"/>
    </row>
    <row r="1194" spans="14:14" x14ac:dyDescent="0.25">
      <c r="N1194" s="50"/>
    </row>
    <row r="1195" spans="14:14" x14ac:dyDescent="0.25">
      <c r="N1195" s="50"/>
    </row>
    <row r="1196" spans="14:14" x14ac:dyDescent="0.25">
      <c r="N1196" s="50"/>
    </row>
    <row r="1197" spans="14:14" x14ac:dyDescent="0.25">
      <c r="N1197" s="50"/>
    </row>
    <row r="1198" spans="14:14" x14ac:dyDescent="0.25">
      <c r="N1198" s="50"/>
    </row>
    <row r="1199" spans="14:14" x14ac:dyDescent="0.25">
      <c r="N1199" s="50"/>
    </row>
    <row r="1200" spans="14:14" x14ac:dyDescent="0.25">
      <c r="N1200" s="50"/>
    </row>
    <row r="1201" spans="14:14" x14ac:dyDescent="0.25">
      <c r="N1201" s="50"/>
    </row>
    <row r="1202" spans="14:14" x14ac:dyDescent="0.25">
      <c r="N1202" s="50"/>
    </row>
    <row r="1203" spans="14:14" x14ac:dyDescent="0.25">
      <c r="N1203" s="50"/>
    </row>
    <row r="1204" spans="14:14" x14ac:dyDescent="0.25">
      <c r="N1204" s="50"/>
    </row>
    <row r="1205" spans="14:14" x14ac:dyDescent="0.25">
      <c r="N1205" s="50"/>
    </row>
    <row r="1206" spans="14:14" x14ac:dyDescent="0.25">
      <c r="N1206" s="50"/>
    </row>
    <row r="1207" spans="14:14" x14ac:dyDescent="0.25">
      <c r="N1207" s="50"/>
    </row>
    <row r="1208" spans="14:14" x14ac:dyDescent="0.25">
      <c r="N1208" s="50"/>
    </row>
    <row r="1209" spans="14:14" x14ac:dyDescent="0.25">
      <c r="N1209" s="50"/>
    </row>
    <row r="1210" spans="14:14" x14ac:dyDescent="0.25">
      <c r="N1210" s="50"/>
    </row>
    <row r="1211" spans="14:14" x14ac:dyDescent="0.25">
      <c r="N1211" s="50"/>
    </row>
    <row r="1212" spans="14:14" x14ac:dyDescent="0.25">
      <c r="N1212" s="50"/>
    </row>
    <row r="1213" spans="14:14" x14ac:dyDescent="0.25">
      <c r="N1213" s="50"/>
    </row>
    <row r="1214" spans="14:14" x14ac:dyDescent="0.25">
      <c r="N1214" s="50"/>
    </row>
    <row r="1215" spans="14:14" x14ac:dyDescent="0.25">
      <c r="N1215" s="50"/>
    </row>
    <row r="1216" spans="14:14" x14ac:dyDescent="0.25">
      <c r="N1216" s="50"/>
    </row>
    <row r="1217" spans="14:14" x14ac:dyDescent="0.25">
      <c r="N1217" s="50"/>
    </row>
    <row r="1218" spans="14:14" x14ac:dyDescent="0.25">
      <c r="N1218" s="50"/>
    </row>
    <row r="1219" spans="14:14" x14ac:dyDescent="0.25">
      <c r="N1219" s="50"/>
    </row>
    <row r="1220" spans="14:14" x14ac:dyDescent="0.25">
      <c r="N1220" s="50"/>
    </row>
    <row r="1221" spans="14:14" x14ac:dyDescent="0.25">
      <c r="N1221" s="50"/>
    </row>
    <row r="1222" spans="14:14" x14ac:dyDescent="0.25">
      <c r="N1222" s="50"/>
    </row>
    <row r="1223" spans="14:14" x14ac:dyDescent="0.25">
      <c r="N1223" s="50"/>
    </row>
    <row r="1224" spans="14:14" x14ac:dyDescent="0.25">
      <c r="N1224" s="50"/>
    </row>
    <row r="1225" spans="14:14" x14ac:dyDescent="0.25">
      <c r="N1225" s="50"/>
    </row>
    <row r="1226" spans="14:14" x14ac:dyDescent="0.25">
      <c r="N1226" s="50"/>
    </row>
    <row r="1227" spans="14:14" x14ac:dyDescent="0.25">
      <c r="N1227" s="50"/>
    </row>
    <row r="1228" spans="14:14" x14ac:dyDescent="0.25">
      <c r="N1228" s="50"/>
    </row>
    <row r="1229" spans="14:14" x14ac:dyDescent="0.25">
      <c r="N1229" s="50"/>
    </row>
    <row r="1230" spans="14:14" x14ac:dyDescent="0.25">
      <c r="N1230" s="50"/>
    </row>
    <row r="1231" spans="14:14" x14ac:dyDescent="0.25">
      <c r="N1231" s="50"/>
    </row>
    <row r="1232" spans="14:14" x14ac:dyDescent="0.25">
      <c r="N1232" s="50"/>
    </row>
    <row r="1233" spans="14:14" x14ac:dyDescent="0.25">
      <c r="N1233" s="50"/>
    </row>
    <row r="1234" spans="14:14" x14ac:dyDescent="0.25">
      <c r="N1234" s="50"/>
    </row>
    <row r="1235" spans="14:14" x14ac:dyDescent="0.25">
      <c r="N1235" s="50"/>
    </row>
    <row r="1236" spans="14:14" x14ac:dyDescent="0.25">
      <c r="N1236" s="50"/>
    </row>
    <row r="1237" spans="14:14" x14ac:dyDescent="0.25">
      <c r="N1237" s="50"/>
    </row>
    <row r="1238" spans="14:14" x14ac:dyDescent="0.25">
      <c r="N1238" s="50"/>
    </row>
    <row r="1239" spans="14:14" x14ac:dyDescent="0.25">
      <c r="N1239" s="50"/>
    </row>
    <row r="1240" spans="14:14" x14ac:dyDescent="0.25">
      <c r="N1240" s="50"/>
    </row>
    <row r="1241" spans="14:14" x14ac:dyDescent="0.25">
      <c r="N1241" s="50"/>
    </row>
    <row r="1242" spans="14:14" x14ac:dyDescent="0.25">
      <c r="N1242" s="50"/>
    </row>
    <row r="1243" spans="14:14" x14ac:dyDescent="0.25">
      <c r="N1243" s="50"/>
    </row>
    <row r="1244" spans="14:14" x14ac:dyDescent="0.25">
      <c r="N1244" s="50"/>
    </row>
    <row r="1245" spans="14:14" x14ac:dyDescent="0.25">
      <c r="N1245" s="50"/>
    </row>
    <row r="1246" spans="14:14" x14ac:dyDescent="0.25">
      <c r="N1246" s="50"/>
    </row>
    <row r="1247" spans="14:14" x14ac:dyDescent="0.25">
      <c r="N1247" s="50"/>
    </row>
    <row r="1248" spans="14:14" x14ac:dyDescent="0.25">
      <c r="N1248" s="50"/>
    </row>
    <row r="1249" spans="14:14" x14ac:dyDescent="0.25">
      <c r="N1249" s="50"/>
    </row>
    <row r="1250" spans="14:14" x14ac:dyDescent="0.25">
      <c r="N1250" s="50"/>
    </row>
    <row r="1251" spans="14:14" x14ac:dyDescent="0.25">
      <c r="N1251" s="50"/>
    </row>
    <row r="1252" spans="14:14" x14ac:dyDescent="0.25">
      <c r="N1252" s="50"/>
    </row>
    <row r="1253" spans="14:14" x14ac:dyDescent="0.25">
      <c r="N1253" s="50"/>
    </row>
    <row r="1254" spans="14:14" x14ac:dyDescent="0.25">
      <c r="N1254" s="50"/>
    </row>
    <row r="1255" spans="14:14" x14ac:dyDescent="0.25">
      <c r="N1255" s="50"/>
    </row>
    <row r="1256" spans="14:14" x14ac:dyDescent="0.25">
      <c r="N1256" s="50"/>
    </row>
    <row r="1257" spans="14:14" x14ac:dyDescent="0.25">
      <c r="N1257" s="50"/>
    </row>
    <row r="1258" spans="14:14" x14ac:dyDescent="0.25">
      <c r="N1258" s="50"/>
    </row>
    <row r="1259" spans="14:14" x14ac:dyDescent="0.25">
      <c r="N1259" s="50"/>
    </row>
    <row r="1260" spans="14:14" x14ac:dyDescent="0.25">
      <c r="N1260" s="50"/>
    </row>
    <row r="1261" spans="14:14" x14ac:dyDescent="0.25">
      <c r="N1261" s="50"/>
    </row>
    <row r="1262" spans="14:14" x14ac:dyDescent="0.25">
      <c r="N1262" s="50"/>
    </row>
    <row r="1263" spans="14:14" x14ac:dyDescent="0.25">
      <c r="N1263" s="50"/>
    </row>
    <row r="1264" spans="14:14" x14ac:dyDescent="0.25">
      <c r="N1264" s="50"/>
    </row>
    <row r="1265" spans="14:14" x14ac:dyDescent="0.25">
      <c r="N1265" s="50"/>
    </row>
    <row r="1266" spans="14:14" x14ac:dyDescent="0.25">
      <c r="N1266" s="50"/>
    </row>
    <row r="1267" spans="14:14" x14ac:dyDescent="0.25">
      <c r="N1267" s="50"/>
    </row>
    <row r="1268" spans="14:14" x14ac:dyDescent="0.25">
      <c r="N1268" s="50"/>
    </row>
    <row r="1269" spans="14:14" x14ac:dyDescent="0.25">
      <c r="N1269" s="50"/>
    </row>
    <row r="1270" spans="14:14" x14ac:dyDescent="0.25">
      <c r="N1270" s="50"/>
    </row>
    <row r="1271" spans="14:14" x14ac:dyDescent="0.25">
      <c r="N1271" s="50"/>
    </row>
    <row r="1272" spans="14:14" x14ac:dyDescent="0.25">
      <c r="N1272" s="50"/>
    </row>
    <row r="1273" spans="14:14" x14ac:dyDescent="0.25">
      <c r="N1273" s="50"/>
    </row>
    <row r="1274" spans="14:14" x14ac:dyDescent="0.25">
      <c r="N1274" s="50"/>
    </row>
    <row r="1275" spans="14:14" x14ac:dyDescent="0.25">
      <c r="N1275" s="50"/>
    </row>
    <row r="1276" spans="14:14" x14ac:dyDescent="0.25">
      <c r="N1276" s="50"/>
    </row>
    <row r="1277" spans="14:14" x14ac:dyDescent="0.25">
      <c r="N1277" s="50"/>
    </row>
    <row r="1278" spans="14:14" x14ac:dyDescent="0.25">
      <c r="N1278" s="50"/>
    </row>
    <row r="1279" spans="14:14" x14ac:dyDescent="0.25">
      <c r="N1279" s="50"/>
    </row>
    <row r="1280" spans="14:14" x14ac:dyDescent="0.25">
      <c r="N1280" s="50"/>
    </row>
    <row r="1281" spans="14:14" x14ac:dyDescent="0.25">
      <c r="N1281" s="50"/>
    </row>
    <row r="1282" spans="14:14" x14ac:dyDescent="0.25">
      <c r="N1282" s="50"/>
    </row>
    <row r="1283" spans="14:14" x14ac:dyDescent="0.25">
      <c r="N1283" s="50"/>
    </row>
    <row r="1284" spans="14:14" x14ac:dyDescent="0.25">
      <c r="N1284" s="50"/>
    </row>
    <row r="1285" spans="14:14" x14ac:dyDescent="0.25">
      <c r="N1285" s="50"/>
    </row>
    <row r="1286" spans="14:14" x14ac:dyDescent="0.25">
      <c r="N1286" s="50"/>
    </row>
    <row r="1287" spans="14:14" x14ac:dyDescent="0.25">
      <c r="N1287" s="50"/>
    </row>
    <row r="1288" spans="14:14" x14ac:dyDescent="0.25">
      <c r="N1288" s="50"/>
    </row>
    <row r="1289" spans="14:14" x14ac:dyDescent="0.25">
      <c r="N1289" s="50"/>
    </row>
    <row r="1290" spans="14:14" x14ac:dyDescent="0.25">
      <c r="N1290" s="50"/>
    </row>
    <row r="1291" spans="14:14" x14ac:dyDescent="0.25">
      <c r="N1291" s="50"/>
    </row>
    <row r="1292" spans="14:14" x14ac:dyDescent="0.25">
      <c r="N1292" s="50"/>
    </row>
    <row r="1293" spans="14:14" x14ac:dyDescent="0.25">
      <c r="N1293" s="50"/>
    </row>
    <row r="1294" spans="14:14" x14ac:dyDescent="0.25">
      <c r="N1294" s="50"/>
    </row>
    <row r="1295" spans="14:14" x14ac:dyDescent="0.25">
      <c r="N1295" s="50"/>
    </row>
    <row r="1296" spans="14:14" x14ac:dyDescent="0.25">
      <c r="N1296" s="50"/>
    </row>
    <row r="1297" spans="14:14" x14ac:dyDescent="0.25">
      <c r="N1297" s="50"/>
    </row>
    <row r="1298" spans="14:14" x14ac:dyDescent="0.25">
      <c r="N1298" s="50"/>
    </row>
    <row r="1299" spans="14:14" x14ac:dyDescent="0.25">
      <c r="N1299" s="50"/>
    </row>
    <row r="1300" spans="14:14" x14ac:dyDescent="0.25">
      <c r="N1300" s="50"/>
    </row>
    <row r="1301" spans="14:14" x14ac:dyDescent="0.25">
      <c r="N1301" s="50"/>
    </row>
    <row r="1302" spans="14:14" x14ac:dyDescent="0.25">
      <c r="N1302" s="50"/>
    </row>
    <row r="1303" spans="14:14" x14ac:dyDescent="0.25">
      <c r="N1303" s="50"/>
    </row>
    <row r="1304" spans="14:14" x14ac:dyDescent="0.25">
      <c r="N1304" s="50"/>
    </row>
    <row r="1305" spans="14:14" x14ac:dyDescent="0.25">
      <c r="N1305" s="50"/>
    </row>
    <row r="1306" spans="14:14" x14ac:dyDescent="0.25">
      <c r="N1306" s="50"/>
    </row>
    <row r="1307" spans="14:14" x14ac:dyDescent="0.25">
      <c r="N1307" s="50"/>
    </row>
    <row r="1308" spans="14:14" x14ac:dyDescent="0.25">
      <c r="N1308" s="50"/>
    </row>
    <row r="1309" spans="14:14" x14ac:dyDescent="0.25">
      <c r="N1309" s="50"/>
    </row>
    <row r="1310" spans="14:14" x14ac:dyDescent="0.25">
      <c r="N1310" s="50"/>
    </row>
    <row r="1311" spans="14:14" x14ac:dyDescent="0.25">
      <c r="N1311" s="50"/>
    </row>
    <row r="1312" spans="14:14" x14ac:dyDescent="0.25">
      <c r="N1312" s="50"/>
    </row>
    <row r="1313" spans="14:14" x14ac:dyDescent="0.25">
      <c r="N1313" s="50"/>
    </row>
    <row r="1314" spans="14:14" x14ac:dyDescent="0.25">
      <c r="N1314" s="50"/>
    </row>
    <row r="1315" spans="14:14" x14ac:dyDescent="0.25">
      <c r="N1315" s="50"/>
    </row>
    <row r="1316" spans="14:14" x14ac:dyDescent="0.25">
      <c r="N1316" s="50"/>
    </row>
    <row r="1317" spans="14:14" x14ac:dyDescent="0.25">
      <c r="N1317" s="50"/>
    </row>
    <row r="1318" spans="14:14" x14ac:dyDescent="0.25">
      <c r="N1318" s="50"/>
    </row>
    <row r="1319" spans="14:14" x14ac:dyDescent="0.25">
      <c r="N1319" s="50"/>
    </row>
    <row r="1320" spans="14:14" x14ac:dyDescent="0.25">
      <c r="N1320" s="50"/>
    </row>
    <row r="1321" spans="14:14" x14ac:dyDescent="0.25">
      <c r="N1321" s="50"/>
    </row>
    <row r="1322" spans="14:14" x14ac:dyDescent="0.25">
      <c r="N1322" s="50"/>
    </row>
    <row r="1323" spans="14:14" x14ac:dyDescent="0.25">
      <c r="N1323" s="50"/>
    </row>
    <row r="1324" spans="14:14" x14ac:dyDescent="0.25">
      <c r="N1324" s="50"/>
    </row>
    <row r="1325" spans="14:14" x14ac:dyDescent="0.25">
      <c r="N1325" s="50"/>
    </row>
    <row r="1326" spans="14:14" x14ac:dyDescent="0.25">
      <c r="N1326" s="50"/>
    </row>
    <row r="1327" spans="14:14" x14ac:dyDescent="0.25">
      <c r="N1327" s="50"/>
    </row>
    <row r="1328" spans="14:14" x14ac:dyDescent="0.25">
      <c r="N1328" s="50"/>
    </row>
    <row r="1329" spans="14:14" x14ac:dyDescent="0.25">
      <c r="N1329" s="50"/>
    </row>
    <row r="1330" spans="14:14" x14ac:dyDescent="0.25">
      <c r="N1330" s="50"/>
    </row>
    <row r="1331" spans="14:14" x14ac:dyDescent="0.25">
      <c r="N1331" s="50"/>
    </row>
    <row r="1332" spans="14:14" x14ac:dyDescent="0.25">
      <c r="N1332" s="50"/>
    </row>
    <row r="1333" spans="14:14" x14ac:dyDescent="0.25">
      <c r="N1333" s="50"/>
    </row>
    <row r="1334" spans="14:14" x14ac:dyDescent="0.25">
      <c r="N1334" s="50"/>
    </row>
    <row r="1335" spans="14:14" x14ac:dyDescent="0.25">
      <c r="N1335" s="50"/>
    </row>
    <row r="1336" spans="14:14" x14ac:dyDescent="0.25">
      <c r="N1336" s="50"/>
    </row>
  </sheetData>
  <mergeCells count="21">
    <mergeCell ref="B1:D1"/>
    <mergeCell ref="B2:D2"/>
    <mergeCell ref="B3:D3"/>
    <mergeCell ref="B4:D4"/>
    <mergeCell ref="B6:D6"/>
    <mergeCell ref="B7:D7"/>
    <mergeCell ref="B9:D9"/>
    <mergeCell ref="B11:D11"/>
    <mergeCell ref="A5:D5"/>
    <mergeCell ref="B8:D8"/>
    <mergeCell ref="B10:D10"/>
    <mergeCell ref="A6:A12"/>
    <mergeCell ref="B12:D12"/>
    <mergeCell ref="A52:D55"/>
    <mergeCell ref="A46:D46"/>
    <mergeCell ref="H23:L25"/>
    <mergeCell ref="A26:D26"/>
    <mergeCell ref="A27:D27"/>
    <mergeCell ref="A38:D38"/>
    <mergeCell ref="A39:D39"/>
    <mergeCell ref="B36:D36"/>
  </mergeCells>
  <dataValidations count="14">
    <dataValidation type="date" allowBlank="1" showInputMessage="1" showErrorMessage="1" sqref="WVM983051 JA65547 SW65547 ACS65547 AMO65547 AWK65547 BGG65547 BQC65547 BZY65547 CJU65547 CTQ65547 DDM65547 DNI65547 DXE65547 EHA65547 EQW65547 FAS65547 FKO65547 FUK65547 GEG65547 GOC65547 GXY65547 HHU65547 HRQ65547 IBM65547 ILI65547 IVE65547 JFA65547 JOW65547 JYS65547 KIO65547 KSK65547 LCG65547 LMC65547 LVY65547 MFU65547 MPQ65547 MZM65547 NJI65547 NTE65547 ODA65547 OMW65547 OWS65547 PGO65547 PQK65547 QAG65547 QKC65547 QTY65547 RDU65547 RNQ65547 RXM65547 SHI65547 SRE65547 TBA65547 TKW65547 TUS65547 UEO65547 UOK65547 UYG65547 VIC65547 VRY65547 WBU65547 WLQ65547 WVM65547 JA131083 SW131083 ACS131083 AMO131083 AWK131083 BGG131083 BQC131083 BZY131083 CJU131083 CTQ131083 DDM131083 DNI131083 DXE131083 EHA131083 EQW131083 FAS131083 FKO131083 FUK131083 GEG131083 GOC131083 GXY131083 HHU131083 HRQ131083 IBM131083 ILI131083 IVE131083 JFA131083 JOW131083 JYS131083 KIO131083 KSK131083 LCG131083 LMC131083 LVY131083 MFU131083 MPQ131083 MZM131083 NJI131083 NTE131083 ODA131083 OMW131083 OWS131083 PGO131083 PQK131083 QAG131083 QKC131083 QTY131083 RDU131083 RNQ131083 RXM131083 SHI131083 SRE131083 TBA131083 TKW131083 TUS131083 UEO131083 UOK131083 UYG131083 VIC131083 VRY131083 WBU131083 WLQ131083 WVM131083 JA196619 SW196619 ACS196619 AMO196619 AWK196619 BGG196619 BQC196619 BZY196619 CJU196619 CTQ196619 DDM196619 DNI196619 DXE196619 EHA196619 EQW196619 FAS196619 FKO196619 FUK196619 GEG196619 GOC196619 GXY196619 HHU196619 HRQ196619 IBM196619 ILI196619 IVE196619 JFA196619 JOW196619 JYS196619 KIO196619 KSK196619 LCG196619 LMC196619 LVY196619 MFU196619 MPQ196619 MZM196619 NJI196619 NTE196619 ODA196619 OMW196619 OWS196619 PGO196619 PQK196619 QAG196619 QKC196619 QTY196619 RDU196619 RNQ196619 RXM196619 SHI196619 SRE196619 TBA196619 TKW196619 TUS196619 UEO196619 UOK196619 UYG196619 VIC196619 VRY196619 WBU196619 WLQ196619 WVM196619 JA262155 SW262155 ACS262155 AMO262155 AWK262155 BGG262155 BQC262155 BZY262155 CJU262155 CTQ262155 DDM262155 DNI262155 DXE262155 EHA262155 EQW262155 FAS262155 FKO262155 FUK262155 GEG262155 GOC262155 GXY262155 HHU262155 HRQ262155 IBM262155 ILI262155 IVE262155 JFA262155 JOW262155 JYS262155 KIO262155 KSK262155 LCG262155 LMC262155 LVY262155 MFU262155 MPQ262155 MZM262155 NJI262155 NTE262155 ODA262155 OMW262155 OWS262155 PGO262155 PQK262155 QAG262155 QKC262155 QTY262155 RDU262155 RNQ262155 RXM262155 SHI262155 SRE262155 TBA262155 TKW262155 TUS262155 UEO262155 UOK262155 UYG262155 VIC262155 VRY262155 WBU262155 WLQ262155 WVM262155 JA327691 SW327691 ACS327691 AMO327691 AWK327691 BGG327691 BQC327691 BZY327691 CJU327691 CTQ327691 DDM327691 DNI327691 DXE327691 EHA327691 EQW327691 FAS327691 FKO327691 FUK327691 GEG327691 GOC327691 GXY327691 HHU327691 HRQ327691 IBM327691 ILI327691 IVE327691 JFA327691 JOW327691 JYS327691 KIO327691 KSK327691 LCG327691 LMC327691 LVY327691 MFU327691 MPQ327691 MZM327691 NJI327691 NTE327691 ODA327691 OMW327691 OWS327691 PGO327691 PQK327691 QAG327691 QKC327691 QTY327691 RDU327691 RNQ327691 RXM327691 SHI327691 SRE327691 TBA327691 TKW327691 TUS327691 UEO327691 UOK327691 UYG327691 VIC327691 VRY327691 WBU327691 WLQ327691 WVM327691 JA393227 SW393227 ACS393227 AMO393227 AWK393227 BGG393227 BQC393227 BZY393227 CJU393227 CTQ393227 DDM393227 DNI393227 DXE393227 EHA393227 EQW393227 FAS393227 FKO393227 FUK393227 GEG393227 GOC393227 GXY393227 HHU393227 HRQ393227 IBM393227 ILI393227 IVE393227 JFA393227 JOW393227 JYS393227 KIO393227 KSK393227 LCG393227 LMC393227 LVY393227 MFU393227 MPQ393227 MZM393227 NJI393227 NTE393227 ODA393227 OMW393227 OWS393227 PGO393227 PQK393227 QAG393227 QKC393227 QTY393227 RDU393227 RNQ393227 RXM393227 SHI393227 SRE393227 TBA393227 TKW393227 TUS393227 UEO393227 UOK393227 UYG393227 VIC393227 VRY393227 WBU393227 WLQ393227 WVM393227 JA458763 SW458763 ACS458763 AMO458763 AWK458763 BGG458763 BQC458763 BZY458763 CJU458763 CTQ458763 DDM458763 DNI458763 DXE458763 EHA458763 EQW458763 FAS458763 FKO458763 FUK458763 GEG458763 GOC458763 GXY458763 HHU458763 HRQ458763 IBM458763 ILI458763 IVE458763 JFA458763 JOW458763 JYS458763 KIO458763 KSK458763 LCG458763 LMC458763 LVY458763 MFU458763 MPQ458763 MZM458763 NJI458763 NTE458763 ODA458763 OMW458763 OWS458763 PGO458763 PQK458763 QAG458763 QKC458763 QTY458763 RDU458763 RNQ458763 RXM458763 SHI458763 SRE458763 TBA458763 TKW458763 TUS458763 UEO458763 UOK458763 UYG458763 VIC458763 VRY458763 WBU458763 WLQ458763 WVM458763 JA524299 SW524299 ACS524299 AMO524299 AWK524299 BGG524299 BQC524299 BZY524299 CJU524299 CTQ524299 DDM524299 DNI524299 DXE524299 EHA524299 EQW524299 FAS524299 FKO524299 FUK524299 GEG524299 GOC524299 GXY524299 HHU524299 HRQ524299 IBM524299 ILI524299 IVE524299 JFA524299 JOW524299 JYS524299 KIO524299 KSK524299 LCG524299 LMC524299 LVY524299 MFU524299 MPQ524299 MZM524299 NJI524299 NTE524299 ODA524299 OMW524299 OWS524299 PGO524299 PQK524299 QAG524299 QKC524299 QTY524299 RDU524299 RNQ524299 RXM524299 SHI524299 SRE524299 TBA524299 TKW524299 TUS524299 UEO524299 UOK524299 UYG524299 VIC524299 VRY524299 WBU524299 WLQ524299 WVM524299 JA589835 SW589835 ACS589835 AMO589835 AWK589835 BGG589835 BQC589835 BZY589835 CJU589835 CTQ589835 DDM589835 DNI589835 DXE589835 EHA589835 EQW589835 FAS589835 FKO589835 FUK589835 GEG589835 GOC589835 GXY589835 HHU589835 HRQ589835 IBM589835 ILI589835 IVE589835 JFA589835 JOW589835 JYS589835 KIO589835 KSK589835 LCG589835 LMC589835 LVY589835 MFU589835 MPQ589835 MZM589835 NJI589835 NTE589835 ODA589835 OMW589835 OWS589835 PGO589835 PQK589835 QAG589835 QKC589835 QTY589835 RDU589835 RNQ589835 RXM589835 SHI589835 SRE589835 TBA589835 TKW589835 TUS589835 UEO589835 UOK589835 UYG589835 VIC589835 VRY589835 WBU589835 WLQ589835 WVM589835 JA655371 SW655371 ACS655371 AMO655371 AWK655371 BGG655371 BQC655371 BZY655371 CJU655371 CTQ655371 DDM655371 DNI655371 DXE655371 EHA655371 EQW655371 FAS655371 FKO655371 FUK655371 GEG655371 GOC655371 GXY655371 HHU655371 HRQ655371 IBM655371 ILI655371 IVE655371 JFA655371 JOW655371 JYS655371 KIO655371 KSK655371 LCG655371 LMC655371 LVY655371 MFU655371 MPQ655371 MZM655371 NJI655371 NTE655371 ODA655371 OMW655371 OWS655371 PGO655371 PQK655371 QAG655371 QKC655371 QTY655371 RDU655371 RNQ655371 RXM655371 SHI655371 SRE655371 TBA655371 TKW655371 TUS655371 UEO655371 UOK655371 UYG655371 VIC655371 VRY655371 WBU655371 WLQ655371 WVM655371 JA720907 SW720907 ACS720907 AMO720907 AWK720907 BGG720907 BQC720907 BZY720907 CJU720907 CTQ720907 DDM720907 DNI720907 DXE720907 EHA720907 EQW720907 FAS720907 FKO720907 FUK720907 GEG720907 GOC720907 GXY720907 HHU720907 HRQ720907 IBM720907 ILI720907 IVE720907 JFA720907 JOW720907 JYS720907 KIO720907 KSK720907 LCG720907 LMC720907 LVY720907 MFU720907 MPQ720907 MZM720907 NJI720907 NTE720907 ODA720907 OMW720907 OWS720907 PGO720907 PQK720907 QAG720907 QKC720907 QTY720907 RDU720907 RNQ720907 RXM720907 SHI720907 SRE720907 TBA720907 TKW720907 TUS720907 UEO720907 UOK720907 UYG720907 VIC720907 VRY720907 WBU720907 WLQ720907 WVM720907 JA786443 SW786443 ACS786443 AMO786443 AWK786443 BGG786443 BQC786443 BZY786443 CJU786443 CTQ786443 DDM786443 DNI786443 DXE786443 EHA786443 EQW786443 FAS786443 FKO786443 FUK786443 GEG786443 GOC786443 GXY786443 HHU786443 HRQ786443 IBM786443 ILI786443 IVE786443 JFA786443 JOW786443 JYS786443 KIO786443 KSK786443 LCG786443 LMC786443 LVY786443 MFU786443 MPQ786443 MZM786443 NJI786443 NTE786443 ODA786443 OMW786443 OWS786443 PGO786443 PQK786443 QAG786443 QKC786443 QTY786443 RDU786443 RNQ786443 RXM786443 SHI786443 SRE786443 TBA786443 TKW786443 TUS786443 UEO786443 UOK786443 UYG786443 VIC786443 VRY786443 WBU786443 WLQ786443 WVM786443 JA851979 SW851979 ACS851979 AMO851979 AWK851979 BGG851979 BQC851979 BZY851979 CJU851979 CTQ851979 DDM851979 DNI851979 DXE851979 EHA851979 EQW851979 FAS851979 FKO851979 FUK851979 GEG851979 GOC851979 GXY851979 HHU851979 HRQ851979 IBM851979 ILI851979 IVE851979 JFA851979 JOW851979 JYS851979 KIO851979 KSK851979 LCG851979 LMC851979 LVY851979 MFU851979 MPQ851979 MZM851979 NJI851979 NTE851979 ODA851979 OMW851979 OWS851979 PGO851979 PQK851979 QAG851979 QKC851979 QTY851979 RDU851979 RNQ851979 RXM851979 SHI851979 SRE851979 TBA851979 TKW851979 TUS851979 UEO851979 UOK851979 UYG851979 VIC851979 VRY851979 WBU851979 WLQ851979 WVM851979 JA917515 SW917515 ACS917515 AMO917515 AWK917515 BGG917515 BQC917515 BZY917515 CJU917515 CTQ917515 DDM917515 DNI917515 DXE917515 EHA917515 EQW917515 FAS917515 FKO917515 FUK917515 GEG917515 GOC917515 GXY917515 HHU917515 HRQ917515 IBM917515 ILI917515 IVE917515 JFA917515 JOW917515 JYS917515 KIO917515 KSK917515 LCG917515 LMC917515 LVY917515 MFU917515 MPQ917515 MZM917515 NJI917515 NTE917515 ODA917515 OMW917515 OWS917515 PGO917515 PQK917515 QAG917515 QKC917515 QTY917515 RDU917515 RNQ917515 RXM917515 SHI917515 SRE917515 TBA917515 TKW917515 TUS917515 UEO917515 UOK917515 UYG917515 VIC917515 VRY917515 WBU917515 WLQ917515 WVM917515 JA983051 SW983051 ACS983051 AMO983051 AWK983051 BGG983051 BQC983051 BZY983051 CJU983051 CTQ983051 DDM983051 DNI983051 DXE983051 EHA983051 EQW983051 FAS983051 FKO983051 FUK983051 GEG983051 GOC983051 GXY983051 HHU983051 HRQ983051 IBM983051 ILI983051 IVE983051 JFA983051 JOW983051 JYS983051 KIO983051 KSK983051 LCG983051 LMC983051 LVY983051 MFU983051 MPQ983051 MZM983051 NJI983051 NTE983051 ODA983051 OMW983051 OWS983051 PGO983051 PQK983051 QAG983051 QKC983051 QTY983051 RDU983051 RNQ983051 RXM983051 SHI983051 SRE983051 TBA983051 TKW983051 TUS983051 UEO983051 UOK983051 UYG983051 VIC983051 VRY983051 WBU983051 WLQ983051" xr:uid="{88D4EC2F-3AB9-4222-A3A0-ABDF616235BE}">
      <formula1>#REF!</formula1>
      <formula2>JK65546</formula2>
    </dataValidation>
    <dataValidation type="list" allowBlank="1" showInputMessage="1" showErrorMessage="1" sqref="WVJ983050:WVM983050 IX9:JA10 ST9:SW10 ACP9:ACS10 AML9:AMO10 AWH9:AWK10 BGD9:BGG10 BPZ9:BQC10 BZV9:BZY10 CJR9:CJU10 CTN9:CTQ10 DDJ9:DDM10 DNF9:DNI10 DXB9:DXE10 EGX9:EHA10 EQT9:EQW10 FAP9:FAS10 FKL9:FKO10 FUH9:FUK10 GED9:GEG10 GNZ9:GOC10 GXV9:GXY10 HHR9:HHU10 HRN9:HRQ10 IBJ9:IBM10 ILF9:ILI10 IVB9:IVE10 JEX9:JFA10 JOT9:JOW10 JYP9:JYS10 KIL9:KIO10 KSH9:KSK10 LCD9:LCG10 LLZ9:LMC10 LVV9:LVY10 MFR9:MFU10 MPN9:MPQ10 MZJ9:MZM10 NJF9:NJI10 NTB9:NTE10 OCX9:ODA10 OMT9:OMW10 OWP9:OWS10 PGL9:PGO10 PQH9:PQK10 QAD9:QAG10 QJZ9:QKC10 QTV9:QTY10 RDR9:RDU10 RNN9:RNQ10 RXJ9:RXM10 SHF9:SHI10 SRB9:SRE10 TAX9:TBA10 TKT9:TKW10 TUP9:TUS10 UEL9:UEO10 UOH9:UOK10 UYD9:UYG10 VHZ9:VIC10 VRV9:VRY10 WBR9:WBU10 WLN9:WLQ10 WVJ9:WVM10 B65547:E65547 IX65546:JA65546 ST65546:SW65546 ACP65546:ACS65546 AML65546:AMO65546 AWH65546:AWK65546 BGD65546:BGG65546 BPZ65546:BQC65546 BZV65546:BZY65546 CJR65546:CJU65546 CTN65546:CTQ65546 DDJ65546:DDM65546 DNF65546:DNI65546 DXB65546:DXE65546 EGX65546:EHA65546 EQT65546:EQW65546 FAP65546:FAS65546 FKL65546:FKO65546 FUH65546:FUK65546 GED65546:GEG65546 GNZ65546:GOC65546 GXV65546:GXY65546 HHR65546:HHU65546 HRN65546:HRQ65546 IBJ65546:IBM65546 ILF65546:ILI65546 IVB65546:IVE65546 JEX65546:JFA65546 JOT65546:JOW65546 JYP65546:JYS65546 KIL65546:KIO65546 KSH65546:KSK65546 LCD65546:LCG65546 LLZ65546:LMC65546 LVV65546:LVY65546 MFR65546:MFU65546 MPN65546:MPQ65546 MZJ65546:MZM65546 NJF65546:NJI65546 NTB65546:NTE65546 OCX65546:ODA65546 OMT65546:OMW65546 OWP65546:OWS65546 PGL65546:PGO65546 PQH65546:PQK65546 QAD65546:QAG65546 QJZ65546:QKC65546 QTV65546:QTY65546 RDR65546:RDU65546 RNN65546:RNQ65546 RXJ65546:RXM65546 SHF65546:SHI65546 SRB65546:SRE65546 TAX65546:TBA65546 TKT65546:TKW65546 TUP65546:TUS65546 UEL65546:UEO65546 UOH65546:UOK65546 UYD65546:UYG65546 VHZ65546:VIC65546 VRV65546:VRY65546 WBR65546:WBU65546 WLN65546:WLQ65546 WVJ65546:WVM65546 B131083:E131083 IX131082:JA131082 ST131082:SW131082 ACP131082:ACS131082 AML131082:AMO131082 AWH131082:AWK131082 BGD131082:BGG131082 BPZ131082:BQC131082 BZV131082:BZY131082 CJR131082:CJU131082 CTN131082:CTQ131082 DDJ131082:DDM131082 DNF131082:DNI131082 DXB131082:DXE131082 EGX131082:EHA131082 EQT131082:EQW131082 FAP131082:FAS131082 FKL131082:FKO131082 FUH131082:FUK131082 GED131082:GEG131082 GNZ131082:GOC131082 GXV131082:GXY131082 HHR131082:HHU131082 HRN131082:HRQ131082 IBJ131082:IBM131082 ILF131082:ILI131082 IVB131082:IVE131082 JEX131082:JFA131082 JOT131082:JOW131082 JYP131082:JYS131082 KIL131082:KIO131082 KSH131082:KSK131082 LCD131082:LCG131082 LLZ131082:LMC131082 LVV131082:LVY131082 MFR131082:MFU131082 MPN131082:MPQ131082 MZJ131082:MZM131082 NJF131082:NJI131082 NTB131082:NTE131082 OCX131082:ODA131082 OMT131082:OMW131082 OWP131082:OWS131082 PGL131082:PGO131082 PQH131082:PQK131082 QAD131082:QAG131082 QJZ131082:QKC131082 QTV131082:QTY131082 RDR131082:RDU131082 RNN131082:RNQ131082 RXJ131082:RXM131082 SHF131082:SHI131082 SRB131082:SRE131082 TAX131082:TBA131082 TKT131082:TKW131082 TUP131082:TUS131082 UEL131082:UEO131082 UOH131082:UOK131082 UYD131082:UYG131082 VHZ131082:VIC131082 VRV131082:VRY131082 WBR131082:WBU131082 WLN131082:WLQ131082 WVJ131082:WVM131082 B196619:E196619 IX196618:JA196618 ST196618:SW196618 ACP196618:ACS196618 AML196618:AMO196618 AWH196618:AWK196618 BGD196618:BGG196618 BPZ196618:BQC196618 BZV196618:BZY196618 CJR196618:CJU196618 CTN196618:CTQ196618 DDJ196618:DDM196618 DNF196618:DNI196618 DXB196618:DXE196618 EGX196618:EHA196618 EQT196618:EQW196618 FAP196618:FAS196618 FKL196618:FKO196618 FUH196618:FUK196618 GED196618:GEG196618 GNZ196618:GOC196618 GXV196618:GXY196618 HHR196618:HHU196618 HRN196618:HRQ196618 IBJ196618:IBM196618 ILF196618:ILI196618 IVB196618:IVE196618 JEX196618:JFA196618 JOT196618:JOW196618 JYP196618:JYS196618 KIL196618:KIO196618 KSH196618:KSK196618 LCD196618:LCG196618 LLZ196618:LMC196618 LVV196618:LVY196618 MFR196618:MFU196618 MPN196618:MPQ196618 MZJ196618:MZM196618 NJF196618:NJI196618 NTB196618:NTE196618 OCX196618:ODA196618 OMT196618:OMW196618 OWP196618:OWS196618 PGL196618:PGO196618 PQH196618:PQK196618 QAD196618:QAG196618 QJZ196618:QKC196618 QTV196618:QTY196618 RDR196618:RDU196618 RNN196618:RNQ196618 RXJ196618:RXM196618 SHF196618:SHI196618 SRB196618:SRE196618 TAX196618:TBA196618 TKT196618:TKW196618 TUP196618:TUS196618 UEL196618:UEO196618 UOH196618:UOK196618 UYD196618:UYG196618 VHZ196618:VIC196618 VRV196618:VRY196618 WBR196618:WBU196618 WLN196618:WLQ196618 WVJ196618:WVM196618 B262155:E262155 IX262154:JA262154 ST262154:SW262154 ACP262154:ACS262154 AML262154:AMO262154 AWH262154:AWK262154 BGD262154:BGG262154 BPZ262154:BQC262154 BZV262154:BZY262154 CJR262154:CJU262154 CTN262154:CTQ262154 DDJ262154:DDM262154 DNF262154:DNI262154 DXB262154:DXE262154 EGX262154:EHA262154 EQT262154:EQW262154 FAP262154:FAS262154 FKL262154:FKO262154 FUH262154:FUK262154 GED262154:GEG262154 GNZ262154:GOC262154 GXV262154:GXY262154 HHR262154:HHU262154 HRN262154:HRQ262154 IBJ262154:IBM262154 ILF262154:ILI262154 IVB262154:IVE262154 JEX262154:JFA262154 JOT262154:JOW262154 JYP262154:JYS262154 KIL262154:KIO262154 KSH262154:KSK262154 LCD262154:LCG262154 LLZ262154:LMC262154 LVV262154:LVY262154 MFR262154:MFU262154 MPN262154:MPQ262154 MZJ262154:MZM262154 NJF262154:NJI262154 NTB262154:NTE262154 OCX262154:ODA262154 OMT262154:OMW262154 OWP262154:OWS262154 PGL262154:PGO262154 PQH262154:PQK262154 QAD262154:QAG262154 QJZ262154:QKC262154 QTV262154:QTY262154 RDR262154:RDU262154 RNN262154:RNQ262154 RXJ262154:RXM262154 SHF262154:SHI262154 SRB262154:SRE262154 TAX262154:TBA262154 TKT262154:TKW262154 TUP262154:TUS262154 UEL262154:UEO262154 UOH262154:UOK262154 UYD262154:UYG262154 VHZ262154:VIC262154 VRV262154:VRY262154 WBR262154:WBU262154 WLN262154:WLQ262154 WVJ262154:WVM262154 B327691:E327691 IX327690:JA327690 ST327690:SW327690 ACP327690:ACS327690 AML327690:AMO327690 AWH327690:AWK327690 BGD327690:BGG327690 BPZ327690:BQC327690 BZV327690:BZY327690 CJR327690:CJU327690 CTN327690:CTQ327690 DDJ327690:DDM327690 DNF327690:DNI327690 DXB327690:DXE327690 EGX327690:EHA327690 EQT327690:EQW327690 FAP327690:FAS327690 FKL327690:FKO327690 FUH327690:FUK327690 GED327690:GEG327690 GNZ327690:GOC327690 GXV327690:GXY327690 HHR327690:HHU327690 HRN327690:HRQ327690 IBJ327690:IBM327690 ILF327690:ILI327690 IVB327690:IVE327690 JEX327690:JFA327690 JOT327690:JOW327690 JYP327690:JYS327690 KIL327690:KIO327690 KSH327690:KSK327690 LCD327690:LCG327690 LLZ327690:LMC327690 LVV327690:LVY327690 MFR327690:MFU327690 MPN327690:MPQ327690 MZJ327690:MZM327690 NJF327690:NJI327690 NTB327690:NTE327690 OCX327690:ODA327690 OMT327690:OMW327690 OWP327690:OWS327690 PGL327690:PGO327690 PQH327690:PQK327690 QAD327690:QAG327690 QJZ327690:QKC327690 QTV327690:QTY327690 RDR327690:RDU327690 RNN327690:RNQ327690 RXJ327690:RXM327690 SHF327690:SHI327690 SRB327690:SRE327690 TAX327690:TBA327690 TKT327690:TKW327690 TUP327690:TUS327690 UEL327690:UEO327690 UOH327690:UOK327690 UYD327690:UYG327690 VHZ327690:VIC327690 VRV327690:VRY327690 WBR327690:WBU327690 WLN327690:WLQ327690 WVJ327690:WVM327690 B393227:E393227 IX393226:JA393226 ST393226:SW393226 ACP393226:ACS393226 AML393226:AMO393226 AWH393226:AWK393226 BGD393226:BGG393226 BPZ393226:BQC393226 BZV393226:BZY393226 CJR393226:CJU393226 CTN393226:CTQ393226 DDJ393226:DDM393226 DNF393226:DNI393226 DXB393226:DXE393226 EGX393226:EHA393226 EQT393226:EQW393226 FAP393226:FAS393226 FKL393226:FKO393226 FUH393226:FUK393226 GED393226:GEG393226 GNZ393226:GOC393226 GXV393226:GXY393226 HHR393226:HHU393226 HRN393226:HRQ393226 IBJ393226:IBM393226 ILF393226:ILI393226 IVB393226:IVE393226 JEX393226:JFA393226 JOT393226:JOW393226 JYP393226:JYS393226 KIL393226:KIO393226 KSH393226:KSK393226 LCD393226:LCG393226 LLZ393226:LMC393226 LVV393226:LVY393226 MFR393226:MFU393226 MPN393226:MPQ393226 MZJ393226:MZM393226 NJF393226:NJI393226 NTB393226:NTE393226 OCX393226:ODA393226 OMT393226:OMW393226 OWP393226:OWS393226 PGL393226:PGO393226 PQH393226:PQK393226 QAD393226:QAG393226 QJZ393226:QKC393226 QTV393226:QTY393226 RDR393226:RDU393226 RNN393226:RNQ393226 RXJ393226:RXM393226 SHF393226:SHI393226 SRB393226:SRE393226 TAX393226:TBA393226 TKT393226:TKW393226 TUP393226:TUS393226 UEL393226:UEO393226 UOH393226:UOK393226 UYD393226:UYG393226 VHZ393226:VIC393226 VRV393226:VRY393226 WBR393226:WBU393226 WLN393226:WLQ393226 WVJ393226:WVM393226 B458763:E458763 IX458762:JA458762 ST458762:SW458762 ACP458762:ACS458762 AML458762:AMO458762 AWH458762:AWK458762 BGD458762:BGG458762 BPZ458762:BQC458762 BZV458762:BZY458762 CJR458762:CJU458762 CTN458762:CTQ458762 DDJ458762:DDM458762 DNF458762:DNI458762 DXB458762:DXE458762 EGX458762:EHA458762 EQT458762:EQW458762 FAP458762:FAS458762 FKL458762:FKO458762 FUH458762:FUK458762 GED458762:GEG458762 GNZ458762:GOC458762 GXV458762:GXY458762 HHR458762:HHU458762 HRN458762:HRQ458762 IBJ458762:IBM458762 ILF458762:ILI458762 IVB458762:IVE458762 JEX458762:JFA458762 JOT458762:JOW458762 JYP458762:JYS458762 KIL458762:KIO458762 KSH458762:KSK458762 LCD458762:LCG458762 LLZ458762:LMC458762 LVV458762:LVY458762 MFR458762:MFU458762 MPN458762:MPQ458762 MZJ458762:MZM458762 NJF458762:NJI458762 NTB458762:NTE458762 OCX458762:ODA458762 OMT458762:OMW458762 OWP458762:OWS458762 PGL458762:PGO458762 PQH458762:PQK458762 QAD458762:QAG458762 QJZ458762:QKC458762 QTV458762:QTY458762 RDR458762:RDU458762 RNN458762:RNQ458762 RXJ458762:RXM458762 SHF458762:SHI458762 SRB458762:SRE458762 TAX458762:TBA458762 TKT458762:TKW458762 TUP458762:TUS458762 UEL458762:UEO458762 UOH458762:UOK458762 UYD458762:UYG458762 VHZ458762:VIC458762 VRV458762:VRY458762 WBR458762:WBU458762 WLN458762:WLQ458762 WVJ458762:WVM458762 B524299:E524299 IX524298:JA524298 ST524298:SW524298 ACP524298:ACS524298 AML524298:AMO524298 AWH524298:AWK524298 BGD524298:BGG524298 BPZ524298:BQC524298 BZV524298:BZY524298 CJR524298:CJU524298 CTN524298:CTQ524298 DDJ524298:DDM524298 DNF524298:DNI524298 DXB524298:DXE524298 EGX524298:EHA524298 EQT524298:EQW524298 FAP524298:FAS524298 FKL524298:FKO524298 FUH524298:FUK524298 GED524298:GEG524298 GNZ524298:GOC524298 GXV524298:GXY524298 HHR524298:HHU524298 HRN524298:HRQ524298 IBJ524298:IBM524298 ILF524298:ILI524298 IVB524298:IVE524298 JEX524298:JFA524298 JOT524298:JOW524298 JYP524298:JYS524298 KIL524298:KIO524298 KSH524298:KSK524298 LCD524298:LCG524298 LLZ524298:LMC524298 LVV524298:LVY524298 MFR524298:MFU524298 MPN524298:MPQ524298 MZJ524298:MZM524298 NJF524298:NJI524298 NTB524298:NTE524298 OCX524298:ODA524298 OMT524298:OMW524298 OWP524298:OWS524298 PGL524298:PGO524298 PQH524298:PQK524298 QAD524298:QAG524298 QJZ524298:QKC524298 QTV524298:QTY524298 RDR524298:RDU524298 RNN524298:RNQ524298 RXJ524298:RXM524298 SHF524298:SHI524298 SRB524298:SRE524298 TAX524298:TBA524298 TKT524298:TKW524298 TUP524298:TUS524298 UEL524298:UEO524298 UOH524298:UOK524298 UYD524298:UYG524298 VHZ524298:VIC524298 VRV524298:VRY524298 WBR524298:WBU524298 WLN524298:WLQ524298 WVJ524298:WVM524298 B589835:E589835 IX589834:JA589834 ST589834:SW589834 ACP589834:ACS589834 AML589834:AMO589834 AWH589834:AWK589834 BGD589834:BGG589834 BPZ589834:BQC589834 BZV589834:BZY589834 CJR589834:CJU589834 CTN589834:CTQ589834 DDJ589834:DDM589834 DNF589834:DNI589834 DXB589834:DXE589834 EGX589834:EHA589834 EQT589834:EQW589834 FAP589834:FAS589834 FKL589834:FKO589834 FUH589834:FUK589834 GED589834:GEG589834 GNZ589834:GOC589834 GXV589834:GXY589834 HHR589834:HHU589834 HRN589834:HRQ589834 IBJ589834:IBM589834 ILF589834:ILI589834 IVB589834:IVE589834 JEX589834:JFA589834 JOT589834:JOW589834 JYP589834:JYS589834 KIL589834:KIO589834 KSH589834:KSK589834 LCD589834:LCG589834 LLZ589834:LMC589834 LVV589834:LVY589834 MFR589834:MFU589834 MPN589834:MPQ589834 MZJ589834:MZM589834 NJF589834:NJI589834 NTB589834:NTE589834 OCX589834:ODA589834 OMT589834:OMW589834 OWP589834:OWS589834 PGL589834:PGO589834 PQH589834:PQK589834 QAD589834:QAG589834 QJZ589834:QKC589834 QTV589834:QTY589834 RDR589834:RDU589834 RNN589834:RNQ589834 RXJ589834:RXM589834 SHF589834:SHI589834 SRB589834:SRE589834 TAX589834:TBA589834 TKT589834:TKW589834 TUP589834:TUS589834 UEL589834:UEO589834 UOH589834:UOK589834 UYD589834:UYG589834 VHZ589834:VIC589834 VRV589834:VRY589834 WBR589834:WBU589834 WLN589834:WLQ589834 WVJ589834:WVM589834 B655371:E655371 IX655370:JA655370 ST655370:SW655370 ACP655370:ACS655370 AML655370:AMO655370 AWH655370:AWK655370 BGD655370:BGG655370 BPZ655370:BQC655370 BZV655370:BZY655370 CJR655370:CJU655370 CTN655370:CTQ655370 DDJ655370:DDM655370 DNF655370:DNI655370 DXB655370:DXE655370 EGX655370:EHA655370 EQT655370:EQW655370 FAP655370:FAS655370 FKL655370:FKO655370 FUH655370:FUK655370 GED655370:GEG655370 GNZ655370:GOC655370 GXV655370:GXY655370 HHR655370:HHU655370 HRN655370:HRQ655370 IBJ655370:IBM655370 ILF655370:ILI655370 IVB655370:IVE655370 JEX655370:JFA655370 JOT655370:JOW655370 JYP655370:JYS655370 KIL655370:KIO655370 KSH655370:KSK655370 LCD655370:LCG655370 LLZ655370:LMC655370 LVV655370:LVY655370 MFR655370:MFU655370 MPN655370:MPQ655370 MZJ655370:MZM655370 NJF655370:NJI655370 NTB655370:NTE655370 OCX655370:ODA655370 OMT655370:OMW655370 OWP655370:OWS655370 PGL655370:PGO655370 PQH655370:PQK655370 QAD655370:QAG655370 QJZ655370:QKC655370 QTV655370:QTY655370 RDR655370:RDU655370 RNN655370:RNQ655370 RXJ655370:RXM655370 SHF655370:SHI655370 SRB655370:SRE655370 TAX655370:TBA655370 TKT655370:TKW655370 TUP655370:TUS655370 UEL655370:UEO655370 UOH655370:UOK655370 UYD655370:UYG655370 VHZ655370:VIC655370 VRV655370:VRY655370 WBR655370:WBU655370 WLN655370:WLQ655370 WVJ655370:WVM655370 B720907:E720907 IX720906:JA720906 ST720906:SW720906 ACP720906:ACS720906 AML720906:AMO720906 AWH720906:AWK720906 BGD720906:BGG720906 BPZ720906:BQC720906 BZV720906:BZY720906 CJR720906:CJU720906 CTN720906:CTQ720906 DDJ720906:DDM720906 DNF720906:DNI720906 DXB720906:DXE720906 EGX720906:EHA720906 EQT720906:EQW720906 FAP720906:FAS720906 FKL720906:FKO720906 FUH720906:FUK720906 GED720906:GEG720906 GNZ720906:GOC720906 GXV720906:GXY720906 HHR720906:HHU720906 HRN720906:HRQ720906 IBJ720906:IBM720906 ILF720906:ILI720906 IVB720906:IVE720906 JEX720906:JFA720906 JOT720906:JOW720906 JYP720906:JYS720906 KIL720906:KIO720906 KSH720906:KSK720906 LCD720906:LCG720906 LLZ720906:LMC720906 LVV720906:LVY720906 MFR720906:MFU720906 MPN720906:MPQ720906 MZJ720906:MZM720906 NJF720906:NJI720906 NTB720906:NTE720906 OCX720906:ODA720906 OMT720906:OMW720906 OWP720906:OWS720906 PGL720906:PGO720906 PQH720906:PQK720906 QAD720906:QAG720906 QJZ720906:QKC720906 QTV720906:QTY720906 RDR720906:RDU720906 RNN720906:RNQ720906 RXJ720906:RXM720906 SHF720906:SHI720906 SRB720906:SRE720906 TAX720906:TBA720906 TKT720906:TKW720906 TUP720906:TUS720906 UEL720906:UEO720906 UOH720906:UOK720906 UYD720906:UYG720906 VHZ720906:VIC720906 VRV720906:VRY720906 WBR720906:WBU720906 WLN720906:WLQ720906 WVJ720906:WVM720906 B786443:E786443 IX786442:JA786442 ST786442:SW786442 ACP786442:ACS786442 AML786442:AMO786442 AWH786442:AWK786442 BGD786442:BGG786442 BPZ786442:BQC786442 BZV786442:BZY786442 CJR786442:CJU786442 CTN786442:CTQ786442 DDJ786442:DDM786442 DNF786442:DNI786442 DXB786442:DXE786442 EGX786442:EHA786442 EQT786442:EQW786442 FAP786442:FAS786442 FKL786442:FKO786442 FUH786442:FUK786442 GED786442:GEG786442 GNZ786442:GOC786442 GXV786442:GXY786442 HHR786442:HHU786442 HRN786442:HRQ786442 IBJ786442:IBM786442 ILF786442:ILI786442 IVB786442:IVE786442 JEX786442:JFA786442 JOT786442:JOW786442 JYP786442:JYS786442 KIL786442:KIO786442 KSH786442:KSK786442 LCD786442:LCG786442 LLZ786442:LMC786442 LVV786442:LVY786442 MFR786442:MFU786442 MPN786442:MPQ786442 MZJ786442:MZM786442 NJF786442:NJI786442 NTB786442:NTE786442 OCX786442:ODA786442 OMT786442:OMW786442 OWP786442:OWS786442 PGL786442:PGO786442 PQH786442:PQK786442 QAD786442:QAG786442 QJZ786442:QKC786442 QTV786442:QTY786442 RDR786442:RDU786442 RNN786442:RNQ786442 RXJ786442:RXM786442 SHF786442:SHI786442 SRB786442:SRE786442 TAX786442:TBA786442 TKT786442:TKW786442 TUP786442:TUS786442 UEL786442:UEO786442 UOH786442:UOK786442 UYD786442:UYG786442 VHZ786442:VIC786442 VRV786442:VRY786442 WBR786442:WBU786442 WLN786442:WLQ786442 WVJ786442:WVM786442 B851979:E851979 IX851978:JA851978 ST851978:SW851978 ACP851978:ACS851978 AML851978:AMO851978 AWH851978:AWK851978 BGD851978:BGG851978 BPZ851978:BQC851978 BZV851978:BZY851978 CJR851978:CJU851978 CTN851978:CTQ851978 DDJ851978:DDM851978 DNF851978:DNI851978 DXB851978:DXE851978 EGX851978:EHA851978 EQT851978:EQW851978 FAP851978:FAS851978 FKL851978:FKO851978 FUH851978:FUK851978 GED851978:GEG851978 GNZ851978:GOC851978 GXV851978:GXY851978 HHR851978:HHU851978 HRN851978:HRQ851978 IBJ851978:IBM851978 ILF851978:ILI851978 IVB851978:IVE851978 JEX851978:JFA851978 JOT851978:JOW851978 JYP851978:JYS851978 KIL851978:KIO851978 KSH851978:KSK851978 LCD851978:LCG851978 LLZ851978:LMC851978 LVV851978:LVY851978 MFR851978:MFU851978 MPN851978:MPQ851978 MZJ851978:MZM851978 NJF851978:NJI851978 NTB851978:NTE851978 OCX851978:ODA851978 OMT851978:OMW851978 OWP851978:OWS851978 PGL851978:PGO851978 PQH851978:PQK851978 QAD851978:QAG851978 QJZ851978:QKC851978 QTV851978:QTY851978 RDR851978:RDU851978 RNN851978:RNQ851978 RXJ851978:RXM851978 SHF851978:SHI851978 SRB851978:SRE851978 TAX851978:TBA851978 TKT851978:TKW851978 TUP851978:TUS851978 UEL851978:UEO851978 UOH851978:UOK851978 UYD851978:UYG851978 VHZ851978:VIC851978 VRV851978:VRY851978 WBR851978:WBU851978 WLN851978:WLQ851978 WVJ851978:WVM851978 B917515:E917515 IX917514:JA917514 ST917514:SW917514 ACP917514:ACS917514 AML917514:AMO917514 AWH917514:AWK917514 BGD917514:BGG917514 BPZ917514:BQC917514 BZV917514:BZY917514 CJR917514:CJU917514 CTN917514:CTQ917514 DDJ917514:DDM917514 DNF917514:DNI917514 DXB917514:DXE917514 EGX917514:EHA917514 EQT917514:EQW917514 FAP917514:FAS917514 FKL917514:FKO917514 FUH917514:FUK917514 GED917514:GEG917514 GNZ917514:GOC917514 GXV917514:GXY917514 HHR917514:HHU917514 HRN917514:HRQ917514 IBJ917514:IBM917514 ILF917514:ILI917514 IVB917514:IVE917514 JEX917514:JFA917514 JOT917514:JOW917514 JYP917514:JYS917514 KIL917514:KIO917514 KSH917514:KSK917514 LCD917514:LCG917514 LLZ917514:LMC917514 LVV917514:LVY917514 MFR917514:MFU917514 MPN917514:MPQ917514 MZJ917514:MZM917514 NJF917514:NJI917514 NTB917514:NTE917514 OCX917514:ODA917514 OMT917514:OMW917514 OWP917514:OWS917514 PGL917514:PGO917514 PQH917514:PQK917514 QAD917514:QAG917514 QJZ917514:QKC917514 QTV917514:QTY917514 RDR917514:RDU917514 RNN917514:RNQ917514 RXJ917514:RXM917514 SHF917514:SHI917514 SRB917514:SRE917514 TAX917514:TBA917514 TKT917514:TKW917514 TUP917514:TUS917514 UEL917514:UEO917514 UOH917514:UOK917514 UYD917514:UYG917514 VHZ917514:VIC917514 VRV917514:VRY917514 WBR917514:WBU917514 WLN917514:WLQ917514 WVJ917514:WVM917514 B983051:E983051 IX983050:JA983050 ST983050:SW983050 ACP983050:ACS983050 AML983050:AMO983050 AWH983050:AWK983050 BGD983050:BGG983050 BPZ983050:BQC983050 BZV983050:BZY983050 CJR983050:CJU983050 CTN983050:CTQ983050 DDJ983050:DDM983050 DNF983050:DNI983050 DXB983050:DXE983050 EGX983050:EHA983050 EQT983050:EQW983050 FAP983050:FAS983050 FKL983050:FKO983050 FUH983050:FUK983050 GED983050:GEG983050 GNZ983050:GOC983050 GXV983050:GXY983050 HHR983050:HHU983050 HRN983050:HRQ983050 IBJ983050:IBM983050 ILF983050:ILI983050 IVB983050:IVE983050 JEX983050:JFA983050 JOT983050:JOW983050 JYP983050:JYS983050 KIL983050:KIO983050 KSH983050:KSK983050 LCD983050:LCG983050 LLZ983050:LMC983050 LVV983050:LVY983050 MFR983050:MFU983050 MPN983050:MPQ983050 MZJ983050:MZM983050 NJF983050:NJI983050 NTB983050:NTE983050 OCX983050:ODA983050 OMT983050:OMW983050 OWP983050:OWS983050 PGL983050:PGO983050 PQH983050:PQK983050 QAD983050:QAG983050 QJZ983050:QKC983050 QTV983050:QTY983050 RDR983050:RDU983050 RNN983050:RNQ983050 RXJ983050:RXM983050 SHF983050:SHI983050 SRB983050:SRE983050 TAX983050:TBA983050 TKT983050:TKW983050 TUP983050:TUS983050 UEL983050:UEO983050 UOH983050:UOK983050 UYD983050:UYG983050 VHZ983050:VIC983050 VRV983050:VRY983050 WBR983050:WBU983050 WLN983050:WLQ983050" xr:uid="{5D899FC8-29F3-4839-9A6E-F8442231BA5B}">
      <formula1>$N$44:$N$55</formula1>
    </dataValidation>
    <dataValidation type="date" allowBlank="1" showInputMessage="1" showErrorMessage="1" sqref="WLN983051:WLP983051 IX12 ST12 ACP12 AML12 AWH12 BGD12 BPZ12 BZV12 CJR12 CTN12 DDJ12 DNF12 DXB12 EGX12 EQT12 FAP12 FKL12 FUH12 GED12 GNZ12 GXV12 HHR12 HRN12 IBJ12 ILF12 IVB12 JEX12 JOT12 JYP12 KIL12 KSH12 LCD12 LLZ12 LVV12 MFR12 MPN12 MZJ12 NJF12 NTB12 OCX12 OMT12 OWP12 PGL12 PQH12 QAD12 QJZ12 QTV12 RDR12 RNN12 RXJ12 SHF12 SRB12 TAX12 TKT12 TUP12 UEL12 UOH12 UYD12 VHZ12 VRV12 WBR12 WLN12 WVJ12 IX65548 ST65548 ACP65548 AML65548 AWH65548 BGD65548 BPZ65548 BZV65548 CJR65548 CTN65548 DDJ65548 DNF65548 DXB65548 EGX65548 EQT65548 FAP65548 FKL65548 FUH65548 GED65548 GNZ65548 GXV65548 HHR65548 HRN65548 IBJ65548 ILF65548 IVB65548 JEX65548 JOT65548 JYP65548 KIL65548 KSH65548 LCD65548 LLZ65548 LVV65548 MFR65548 MPN65548 MZJ65548 NJF65548 NTB65548 OCX65548 OMT65548 OWP65548 PGL65548 PQH65548 QAD65548 QJZ65548 QTV65548 RDR65548 RNN65548 RXJ65548 SHF65548 SRB65548 TAX65548 TKT65548 TUP65548 UEL65548 UOH65548 UYD65548 VHZ65548 VRV65548 WBR65548 WLN65548 WVJ65548 IX131084 ST131084 ACP131084 AML131084 AWH131084 BGD131084 BPZ131084 BZV131084 CJR131084 CTN131084 DDJ131084 DNF131084 DXB131084 EGX131084 EQT131084 FAP131084 FKL131084 FUH131084 GED131084 GNZ131084 GXV131084 HHR131084 HRN131084 IBJ131084 ILF131084 IVB131084 JEX131084 JOT131084 JYP131084 KIL131084 KSH131084 LCD131084 LLZ131084 LVV131084 MFR131084 MPN131084 MZJ131084 NJF131084 NTB131084 OCX131084 OMT131084 OWP131084 PGL131084 PQH131084 QAD131084 QJZ131084 QTV131084 RDR131084 RNN131084 RXJ131084 SHF131084 SRB131084 TAX131084 TKT131084 TUP131084 UEL131084 UOH131084 UYD131084 VHZ131084 VRV131084 WBR131084 WLN131084 WVJ131084 IX196620 ST196620 ACP196620 AML196620 AWH196620 BGD196620 BPZ196620 BZV196620 CJR196620 CTN196620 DDJ196620 DNF196620 DXB196620 EGX196620 EQT196620 FAP196620 FKL196620 FUH196620 GED196620 GNZ196620 GXV196620 HHR196620 HRN196620 IBJ196620 ILF196620 IVB196620 JEX196620 JOT196620 JYP196620 KIL196620 KSH196620 LCD196620 LLZ196620 LVV196620 MFR196620 MPN196620 MZJ196620 NJF196620 NTB196620 OCX196620 OMT196620 OWP196620 PGL196620 PQH196620 QAD196620 QJZ196620 QTV196620 RDR196620 RNN196620 RXJ196620 SHF196620 SRB196620 TAX196620 TKT196620 TUP196620 UEL196620 UOH196620 UYD196620 VHZ196620 VRV196620 WBR196620 WLN196620 WVJ196620 IX262156 ST262156 ACP262156 AML262156 AWH262156 BGD262156 BPZ262156 BZV262156 CJR262156 CTN262156 DDJ262156 DNF262156 DXB262156 EGX262156 EQT262156 FAP262156 FKL262156 FUH262156 GED262156 GNZ262156 GXV262156 HHR262156 HRN262156 IBJ262156 ILF262156 IVB262156 JEX262156 JOT262156 JYP262156 KIL262156 KSH262156 LCD262156 LLZ262156 LVV262156 MFR262156 MPN262156 MZJ262156 NJF262156 NTB262156 OCX262156 OMT262156 OWP262156 PGL262156 PQH262156 QAD262156 QJZ262156 QTV262156 RDR262156 RNN262156 RXJ262156 SHF262156 SRB262156 TAX262156 TKT262156 TUP262156 UEL262156 UOH262156 UYD262156 VHZ262156 VRV262156 WBR262156 WLN262156 WVJ262156 IX327692 ST327692 ACP327692 AML327692 AWH327692 BGD327692 BPZ327692 BZV327692 CJR327692 CTN327692 DDJ327692 DNF327692 DXB327692 EGX327692 EQT327692 FAP327692 FKL327692 FUH327692 GED327692 GNZ327692 GXV327692 HHR327692 HRN327692 IBJ327692 ILF327692 IVB327692 JEX327692 JOT327692 JYP327692 KIL327692 KSH327692 LCD327692 LLZ327692 LVV327692 MFR327692 MPN327692 MZJ327692 NJF327692 NTB327692 OCX327692 OMT327692 OWP327692 PGL327692 PQH327692 QAD327692 QJZ327692 QTV327692 RDR327692 RNN327692 RXJ327692 SHF327692 SRB327692 TAX327692 TKT327692 TUP327692 UEL327692 UOH327692 UYD327692 VHZ327692 VRV327692 WBR327692 WLN327692 WVJ327692 IX393228 ST393228 ACP393228 AML393228 AWH393228 BGD393228 BPZ393228 BZV393228 CJR393228 CTN393228 DDJ393228 DNF393228 DXB393228 EGX393228 EQT393228 FAP393228 FKL393228 FUH393228 GED393228 GNZ393228 GXV393228 HHR393228 HRN393228 IBJ393228 ILF393228 IVB393228 JEX393228 JOT393228 JYP393228 KIL393228 KSH393228 LCD393228 LLZ393228 LVV393228 MFR393228 MPN393228 MZJ393228 NJF393228 NTB393228 OCX393228 OMT393228 OWP393228 PGL393228 PQH393228 QAD393228 QJZ393228 QTV393228 RDR393228 RNN393228 RXJ393228 SHF393228 SRB393228 TAX393228 TKT393228 TUP393228 UEL393228 UOH393228 UYD393228 VHZ393228 VRV393228 WBR393228 WLN393228 WVJ393228 IX458764 ST458764 ACP458764 AML458764 AWH458764 BGD458764 BPZ458764 BZV458764 CJR458764 CTN458764 DDJ458764 DNF458764 DXB458764 EGX458764 EQT458764 FAP458764 FKL458764 FUH458764 GED458764 GNZ458764 GXV458764 HHR458764 HRN458764 IBJ458764 ILF458764 IVB458764 JEX458764 JOT458764 JYP458764 KIL458764 KSH458764 LCD458764 LLZ458764 LVV458764 MFR458764 MPN458764 MZJ458764 NJF458764 NTB458764 OCX458764 OMT458764 OWP458764 PGL458764 PQH458764 QAD458764 QJZ458764 QTV458764 RDR458764 RNN458764 RXJ458764 SHF458764 SRB458764 TAX458764 TKT458764 TUP458764 UEL458764 UOH458764 UYD458764 VHZ458764 VRV458764 WBR458764 WLN458764 WVJ458764 IX524300 ST524300 ACP524300 AML524300 AWH524300 BGD524300 BPZ524300 BZV524300 CJR524300 CTN524300 DDJ524300 DNF524300 DXB524300 EGX524300 EQT524300 FAP524300 FKL524300 FUH524300 GED524300 GNZ524300 GXV524300 HHR524300 HRN524300 IBJ524300 ILF524300 IVB524300 JEX524300 JOT524300 JYP524300 KIL524300 KSH524300 LCD524300 LLZ524300 LVV524300 MFR524300 MPN524300 MZJ524300 NJF524300 NTB524300 OCX524300 OMT524300 OWP524300 PGL524300 PQH524300 QAD524300 QJZ524300 QTV524300 RDR524300 RNN524300 RXJ524300 SHF524300 SRB524300 TAX524300 TKT524300 TUP524300 UEL524300 UOH524300 UYD524300 VHZ524300 VRV524300 WBR524300 WLN524300 WVJ524300 IX589836 ST589836 ACP589836 AML589836 AWH589836 BGD589836 BPZ589836 BZV589836 CJR589836 CTN589836 DDJ589836 DNF589836 DXB589836 EGX589836 EQT589836 FAP589836 FKL589836 FUH589836 GED589836 GNZ589836 GXV589836 HHR589836 HRN589836 IBJ589836 ILF589836 IVB589836 JEX589836 JOT589836 JYP589836 KIL589836 KSH589836 LCD589836 LLZ589836 LVV589836 MFR589836 MPN589836 MZJ589836 NJF589836 NTB589836 OCX589836 OMT589836 OWP589836 PGL589836 PQH589836 QAD589836 QJZ589836 QTV589836 RDR589836 RNN589836 RXJ589836 SHF589836 SRB589836 TAX589836 TKT589836 TUP589836 UEL589836 UOH589836 UYD589836 VHZ589836 VRV589836 WBR589836 WLN589836 WVJ589836 IX655372 ST655372 ACP655372 AML655372 AWH655372 BGD655372 BPZ655372 BZV655372 CJR655372 CTN655372 DDJ655372 DNF655372 DXB655372 EGX655372 EQT655372 FAP655372 FKL655372 FUH655372 GED655372 GNZ655372 GXV655372 HHR655372 HRN655372 IBJ655372 ILF655372 IVB655372 JEX655372 JOT655372 JYP655372 KIL655372 KSH655372 LCD655372 LLZ655372 LVV655372 MFR655372 MPN655372 MZJ655372 NJF655372 NTB655372 OCX655372 OMT655372 OWP655372 PGL655372 PQH655372 QAD655372 QJZ655372 QTV655372 RDR655372 RNN655372 RXJ655372 SHF655372 SRB655372 TAX655372 TKT655372 TUP655372 UEL655372 UOH655372 UYD655372 VHZ655372 VRV655372 WBR655372 WLN655372 WVJ655372 IX720908 ST720908 ACP720908 AML720908 AWH720908 BGD720908 BPZ720908 BZV720908 CJR720908 CTN720908 DDJ720908 DNF720908 DXB720908 EGX720908 EQT720908 FAP720908 FKL720908 FUH720908 GED720908 GNZ720908 GXV720908 HHR720908 HRN720908 IBJ720908 ILF720908 IVB720908 JEX720908 JOT720908 JYP720908 KIL720908 KSH720908 LCD720908 LLZ720908 LVV720908 MFR720908 MPN720908 MZJ720908 NJF720908 NTB720908 OCX720908 OMT720908 OWP720908 PGL720908 PQH720908 QAD720908 QJZ720908 QTV720908 RDR720908 RNN720908 RXJ720908 SHF720908 SRB720908 TAX720908 TKT720908 TUP720908 UEL720908 UOH720908 UYD720908 VHZ720908 VRV720908 WBR720908 WLN720908 WVJ720908 IX786444 ST786444 ACP786444 AML786444 AWH786444 BGD786444 BPZ786444 BZV786444 CJR786444 CTN786444 DDJ786444 DNF786444 DXB786444 EGX786444 EQT786444 FAP786444 FKL786444 FUH786444 GED786444 GNZ786444 GXV786444 HHR786444 HRN786444 IBJ786444 ILF786444 IVB786444 JEX786444 JOT786444 JYP786444 KIL786444 KSH786444 LCD786444 LLZ786444 LVV786444 MFR786444 MPN786444 MZJ786444 NJF786444 NTB786444 OCX786444 OMT786444 OWP786444 PGL786444 PQH786444 QAD786444 QJZ786444 QTV786444 RDR786444 RNN786444 RXJ786444 SHF786444 SRB786444 TAX786444 TKT786444 TUP786444 UEL786444 UOH786444 UYD786444 VHZ786444 VRV786444 WBR786444 WLN786444 WVJ786444 IX851980 ST851980 ACP851980 AML851980 AWH851980 BGD851980 BPZ851980 BZV851980 CJR851980 CTN851980 DDJ851980 DNF851980 DXB851980 EGX851980 EQT851980 FAP851980 FKL851980 FUH851980 GED851980 GNZ851980 GXV851980 HHR851980 HRN851980 IBJ851980 ILF851980 IVB851980 JEX851980 JOT851980 JYP851980 KIL851980 KSH851980 LCD851980 LLZ851980 LVV851980 MFR851980 MPN851980 MZJ851980 NJF851980 NTB851980 OCX851980 OMT851980 OWP851980 PGL851980 PQH851980 QAD851980 QJZ851980 QTV851980 RDR851980 RNN851980 RXJ851980 SHF851980 SRB851980 TAX851980 TKT851980 TUP851980 UEL851980 UOH851980 UYD851980 VHZ851980 VRV851980 WBR851980 WLN851980 WVJ851980 IX917516 ST917516 ACP917516 AML917516 AWH917516 BGD917516 BPZ917516 BZV917516 CJR917516 CTN917516 DDJ917516 DNF917516 DXB917516 EGX917516 EQT917516 FAP917516 FKL917516 FUH917516 GED917516 GNZ917516 GXV917516 HHR917516 HRN917516 IBJ917516 ILF917516 IVB917516 JEX917516 JOT917516 JYP917516 KIL917516 KSH917516 LCD917516 LLZ917516 LVV917516 MFR917516 MPN917516 MZJ917516 NJF917516 NTB917516 OCX917516 OMT917516 OWP917516 PGL917516 PQH917516 QAD917516 QJZ917516 QTV917516 RDR917516 RNN917516 RXJ917516 SHF917516 SRB917516 TAX917516 TKT917516 TUP917516 UEL917516 UOH917516 UYD917516 VHZ917516 VRV917516 WBR917516 WLN917516 WVJ917516 IX983052 ST983052 ACP983052 AML983052 AWH983052 BGD983052 BPZ983052 BZV983052 CJR983052 CTN983052 DDJ983052 DNF983052 DXB983052 EGX983052 EQT983052 FAP983052 FKL983052 FUH983052 GED983052 GNZ983052 GXV983052 HHR983052 HRN983052 IBJ983052 ILF983052 IVB983052 JEX983052 JOT983052 JYP983052 KIL983052 KSH983052 LCD983052 LLZ983052 LVV983052 MFR983052 MPN983052 MZJ983052 NJF983052 NTB983052 OCX983052 OMT983052 OWP983052 PGL983052 PQH983052 QAD983052 QJZ983052 QTV983052 RDR983052 RNN983052 RXJ983052 SHF983052 SRB983052 TAX983052 TKT983052 TUP983052 UEL983052 UOH983052 UYD983052 VHZ983052 VRV983052 WBR983052 WLN983052 WVJ983052 WVJ983051:WVL983051 IX65547:IZ65547 ST65547:SV65547 ACP65547:ACR65547 AML65547:AMN65547 AWH65547:AWJ65547 BGD65547:BGF65547 BPZ65547:BQB65547 BZV65547:BZX65547 CJR65547:CJT65547 CTN65547:CTP65547 DDJ65547:DDL65547 DNF65547:DNH65547 DXB65547:DXD65547 EGX65547:EGZ65547 EQT65547:EQV65547 FAP65547:FAR65547 FKL65547:FKN65547 FUH65547:FUJ65547 GED65547:GEF65547 GNZ65547:GOB65547 GXV65547:GXX65547 HHR65547:HHT65547 HRN65547:HRP65547 IBJ65547:IBL65547 ILF65547:ILH65547 IVB65547:IVD65547 JEX65547:JEZ65547 JOT65547:JOV65547 JYP65547:JYR65547 KIL65547:KIN65547 KSH65547:KSJ65547 LCD65547:LCF65547 LLZ65547:LMB65547 LVV65547:LVX65547 MFR65547:MFT65547 MPN65547:MPP65547 MZJ65547:MZL65547 NJF65547:NJH65547 NTB65547:NTD65547 OCX65547:OCZ65547 OMT65547:OMV65547 OWP65547:OWR65547 PGL65547:PGN65547 PQH65547:PQJ65547 QAD65547:QAF65547 QJZ65547:QKB65547 QTV65547:QTX65547 RDR65547:RDT65547 RNN65547:RNP65547 RXJ65547:RXL65547 SHF65547:SHH65547 SRB65547:SRD65547 TAX65547:TAZ65547 TKT65547:TKV65547 TUP65547:TUR65547 UEL65547:UEN65547 UOH65547:UOJ65547 UYD65547:UYF65547 VHZ65547:VIB65547 VRV65547:VRX65547 WBR65547:WBT65547 WLN65547:WLP65547 WVJ65547:WVL65547 IX131083:IZ131083 ST131083:SV131083 ACP131083:ACR131083 AML131083:AMN131083 AWH131083:AWJ131083 BGD131083:BGF131083 BPZ131083:BQB131083 BZV131083:BZX131083 CJR131083:CJT131083 CTN131083:CTP131083 DDJ131083:DDL131083 DNF131083:DNH131083 DXB131083:DXD131083 EGX131083:EGZ131083 EQT131083:EQV131083 FAP131083:FAR131083 FKL131083:FKN131083 FUH131083:FUJ131083 GED131083:GEF131083 GNZ131083:GOB131083 GXV131083:GXX131083 HHR131083:HHT131083 HRN131083:HRP131083 IBJ131083:IBL131083 ILF131083:ILH131083 IVB131083:IVD131083 JEX131083:JEZ131083 JOT131083:JOV131083 JYP131083:JYR131083 KIL131083:KIN131083 KSH131083:KSJ131083 LCD131083:LCF131083 LLZ131083:LMB131083 LVV131083:LVX131083 MFR131083:MFT131083 MPN131083:MPP131083 MZJ131083:MZL131083 NJF131083:NJH131083 NTB131083:NTD131083 OCX131083:OCZ131083 OMT131083:OMV131083 OWP131083:OWR131083 PGL131083:PGN131083 PQH131083:PQJ131083 QAD131083:QAF131083 QJZ131083:QKB131083 QTV131083:QTX131083 RDR131083:RDT131083 RNN131083:RNP131083 RXJ131083:RXL131083 SHF131083:SHH131083 SRB131083:SRD131083 TAX131083:TAZ131083 TKT131083:TKV131083 TUP131083:TUR131083 UEL131083:UEN131083 UOH131083:UOJ131083 UYD131083:UYF131083 VHZ131083:VIB131083 VRV131083:VRX131083 WBR131083:WBT131083 WLN131083:WLP131083 WVJ131083:WVL131083 IX196619:IZ196619 ST196619:SV196619 ACP196619:ACR196619 AML196619:AMN196619 AWH196619:AWJ196619 BGD196619:BGF196619 BPZ196619:BQB196619 BZV196619:BZX196619 CJR196619:CJT196619 CTN196619:CTP196619 DDJ196619:DDL196619 DNF196619:DNH196619 DXB196619:DXD196619 EGX196619:EGZ196619 EQT196619:EQV196619 FAP196619:FAR196619 FKL196619:FKN196619 FUH196619:FUJ196619 GED196619:GEF196619 GNZ196619:GOB196619 GXV196619:GXX196619 HHR196619:HHT196619 HRN196619:HRP196619 IBJ196619:IBL196619 ILF196619:ILH196619 IVB196619:IVD196619 JEX196619:JEZ196619 JOT196619:JOV196619 JYP196619:JYR196619 KIL196619:KIN196619 KSH196619:KSJ196619 LCD196619:LCF196619 LLZ196619:LMB196619 LVV196619:LVX196619 MFR196619:MFT196619 MPN196619:MPP196619 MZJ196619:MZL196619 NJF196619:NJH196619 NTB196619:NTD196619 OCX196619:OCZ196619 OMT196619:OMV196619 OWP196619:OWR196619 PGL196619:PGN196619 PQH196619:PQJ196619 QAD196619:QAF196619 QJZ196619:QKB196619 QTV196619:QTX196619 RDR196619:RDT196619 RNN196619:RNP196619 RXJ196619:RXL196619 SHF196619:SHH196619 SRB196619:SRD196619 TAX196619:TAZ196619 TKT196619:TKV196619 TUP196619:TUR196619 UEL196619:UEN196619 UOH196619:UOJ196619 UYD196619:UYF196619 VHZ196619:VIB196619 VRV196619:VRX196619 WBR196619:WBT196619 WLN196619:WLP196619 WVJ196619:WVL196619 IX262155:IZ262155 ST262155:SV262155 ACP262155:ACR262155 AML262155:AMN262155 AWH262155:AWJ262155 BGD262155:BGF262155 BPZ262155:BQB262155 BZV262155:BZX262155 CJR262155:CJT262155 CTN262155:CTP262155 DDJ262155:DDL262155 DNF262155:DNH262155 DXB262155:DXD262155 EGX262155:EGZ262155 EQT262155:EQV262155 FAP262155:FAR262155 FKL262155:FKN262155 FUH262155:FUJ262155 GED262155:GEF262155 GNZ262155:GOB262155 GXV262155:GXX262155 HHR262155:HHT262155 HRN262155:HRP262155 IBJ262155:IBL262155 ILF262155:ILH262155 IVB262155:IVD262155 JEX262155:JEZ262155 JOT262155:JOV262155 JYP262155:JYR262155 KIL262155:KIN262155 KSH262155:KSJ262155 LCD262155:LCF262155 LLZ262155:LMB262155 LVV262155:LVX262155 MFR262155:MFT262155 MPN262155:MPP262155 MZJ262155:MZL262155 NJF262155:NJH262155 NTB262155:NTD262155 OCX262155:OCZ262155 OMT262155:OMV262155 OWP262155:OWR262155 PGL262155:PGN262155 PQH262155:PQJ262155 QAD262155:QAF262155 QJZ262155:QKB262155 QTV262155:QTX262155 RDR262155:RDT262155 RNN262155:RNP262155 RXJ262155:RXL262155 SHF262155:SHH262155 SRB262155:SRD262155 TAX262155:TAZ262155 TKT262155:TKV262155 TUP262155:TUR262155 UEL262155:UEN262155 UOH262155:UOJ262155 UYD262155:UYF262155 VHZ262155:VIB262155 VRV262155:VRX262155 WBR262155:WBT262155 WLN262155:WLP262155 WVJ262155:WVL262155 IX327691:IZ327691 ST327691:SV327691 ACP327691:ACR327691 AML327691:AMN327691 AWH327691:AWJ327691 BGD327691:BGF327691 BPZ327691:BQB327691 BZV327691:BZX327691 CJR327691:CJT327691 CTN327691:CTP327691 DDJ327691:DDL327691 DNF327691:DNH327691 DXB327691:DXD327691 EGX327691:EGZ327691 EQT327691:EQV327691 FAP327691:FAR327691 FKL327691:FKN327691 FUH327691:FUJ327691 GED327691:GEF327691 GNZ327691:GOB327691 GXV327691:GXX327691 HHR327691:HHT327691 HRN327691:HRP327691 IBJ327691:IBL327691 ILF327691:ILH327691 IVB327691:IVD327691 JEX327691:JEZ327691 JOT327691:JOV327691 JYP327691:JYR327691 KIL327691:KIN327691 KSH327691:KSJ327691 LCD327691:LCF327691 LLZ327691:LMB327691 LVV327691:LVX327691 MFR327691:MFT327691 MPN327691:MPP327691 MZJ327691:MZL327691 NJF327691:NJH327691 NTB327691:NTD327691 OCX327691:OCZ327691 OMT327691:OMV327691 OWP327691:OWR327691 PGL327691:PGN327691 PQH327691:PQJ327691 QAD327691:QAF327691 QJZ327691:QKB327691 QTV327691:QTX327691 RDR327691:RDT327691 RNN327691:RNP327691 RXJ327691:RXL327691 SHF327691:SHH327691 SRB327691:SRD327691 TAX327691:TAZ327691 TKT327691:TKV327691 TUP327691:TUR327691 UEL327691:UEN327691 UOH327691:UOJ327691 UYD327691:UYF327691 VHZ327691:VIB327691 VRV327691:VRX327691 WBR327691:WBT327691 WLN327691:WLP327691 WVJ327691:WVL327691 IX393227:IZ393227 ST393227:SV393227 ACP393227:ACR393227 AML393227:AMN393227 AWH393227:AWJ393227 BGD393227:BGF393227 BPZ393227:BQB393227 BZV393227:BZX393227 CJR393227:CJT393227 CTN393227:CTP393227 DDJ393227:DDL393227 DNF393227:DNH393227 DXB393227:DXD393227 EGX393227:EGZ393227 EQT393227:EQV393227 FAP393227:FAR393227 FKL393227:FKN393227 FUH393227:FUJ393227 GED393227:GEF393227 GNZ393227:GOB393227 GXV393227:GXX393227 HHR393227:HHT393227 HRN393227:HRP393227 IBJ393227:IBL393227 ILF393227:ILH393227 IVB393227:IVD393227 JEX393227:JEZ393227 JOT393227:JOV393227 JYP393227:JYR393227 KIL393227:KIN393227 KSH393227:KSJ393227 LCD393227:LCF393227 LLZ393227:LMB393227 LVV393227:LVX393227 MFR393227:MFT393227 MPN393227:MPP393227 MZJ393227:MZL393227 NJF393227:NJH393227 NTB393227:NTD393227 OCX393227:OCZ393227 OMT393227:OMV393227 OWP393227:OWR393227 PGL393227:PGN393227 PQH393227:PQJ393227 QAD393227:QAF393227 QJZ393227:QKB393227 QTV393227:QTX393227 RDR393227:RDT393227 RNN393227:RNP393227 RXJ393227:RXL393227 SHF393227:SHH393227 SRB393227:SRD393227 TAX393227:TAZ393227 TKT393227:TKV393227 TUP393227:TUR393227 UEL393227:UEN393227 UOH393227:UOJ393227 UYD393227:UYF393227 VHZ393227:VIB393227 VRV393227:VRX393227 WBR393227:WBT393227 WLN393227:WLP393227 WVJ393227:WVL393227 IX458763:IZ458763 ST458763:SV458763 ACP458763:ACR458763 AML458763:AMN458763 AWH458763:AWJ458763 BGD458763:BGF458763 BPZ458763:BQB458763 BZV458763:BZX458763 CJR458763:CJT458763 CTN458763:CTP458763 DDJ458763:DDL458763 DNF458763:DNH458763 DXB458763:DXD458763 EGX458763:EGZ458763 EQT458763:EQV458763 FAP458763:FAR458763 FKL458763:FKN458763 FUH458763:FUJ458763 GED458763:GEF458763 GNZ458763:GOB458763 GXV458763:GXX458763 HHR458763:HHT458763 HRN458763:HRP458763 IBJ458763:IBL458763 ILF458763:ILH458763 IVB458763:IVD458763 JEX458763:JEZ458763 JOT458763:JOV458763 JYP458763:JYR458763 KIL458763:KIN458763 KSH458763:KSJ458763 LCD458763:LCF458763 LLZ458763:LMB458763 LVV458763:LVX458763 MFR458763:MFT458763 MPN458763:MPP458763 MZJ458763:MZL458763 NJF458763:NJH458763 NTB458763:NTD458763 OCX458763:OCZ458763 OMT458763:OMV458763 OWP458763:OWR458763 PGL458763:PGN458763 PQH458763:PQJ458763 QAD458763:QAF458763 QJZ458763:QKB458763 QTV458763:QTX458763 RDR458763:RDT458763 RNN458763:RNP458763 RXJ458763:RXL458763 SHF458763:SHH458763 SRB458763:SRD458763 TAX458763:TAZ458763 TKT458763:TKV458763 TUP458763:TUR458763 UEL458763:UEN458763 UOH458763:UOJ458763 UYD458763:UYF458763 VHZ458763:VIB458763 VRV458763:VRX458763 WBR458763:WBT458763 WLN458763:WLP458763 WVJ458763:WVL458763 IX524299:IZ524299 ST524299:SV524299 ACP524299:ACR524299 AML524299:AMN524299 AWH524299:AWJ524299 BGD524299:BGF524299 BPZ524299:BQB524299 BZV524299:BZX524299 CJR524299:CJT524299 CTN524299:CTP524299 DDJ524299:DDL524299 DNF524299:DNH524299 DXB524299:DXD524299 EGX524299:EGZ524299 EQT524299:EQV524299 FAP524299:FAR524299 FKL524299:FKN524299 FUH524299:FUJ524299 GED524299:GEF524299 GNZ524299:GOB524299 GXV524299:GXX524299 HHR524299:HHT524299 HRN524299:HRP524299 IBJ524299:IBL524299 ILF524299:ILH524299 IVB524299:IVD524299 JEX524299:JEZ524299 JOT524299:JOV524299 JYP524299:JYR524299 KIL524299:KIN524299 KSH524299:KSJ524299 LCD524299:LCF524299 LLZ524299:LMB524299 LVV524299:LVX524299 MFR524299:MFT524299 MPN524299:MPP524299 MZJ524299:MZL524299 NJF524299:NJH524299 NTB524299:NTD524299 OCX524299:OCZ524299 OMT524299:OMV524299 OWP524299:OWR524299 PGL524299:PGN524299 PQH524299:PQJ524299 QAD524299:QAF524299 QJZ524299:QKB524299 QTV524299:QTX524299 RDR524299:RDT524299 RNN524299:RNP524299 RXJ524299:RXL524299 SHF524299:SHH524299 SRB524299:SRD524299 TAX524299:TAZ524299 TKT524299:TKV524299 TUP524299:TUR524299 UEL524299:UEN524299 UOH524299:UOJ524299 UYD524299:UYF524299 VHZ524299:VIB524299 VRV524299:VRX524299 WBR524299:WBT524299 WLN524299:WLP524299 WVJ524299:WVL524299 IX589835:IZ589835 ST589835:SV589835 ACP589835:ACR589835 AML589835:AMN589835 AWH589835:AWJ589835 BGD589835:BGF589835 BPZ589835:BQB589835 BZV589835:BZX589835 CJR589835:CJT589835 CTN589835:CTP589835 DDJ589835:DDL589835 DNF589835:DNH589835 DXB589835:DXD589835 EGX589835:EGZ589835 EQT589835:EQV589835 FAP589835:FAR589835 FKL589835:FKN589835 FUH589835:FUJ589835 GED589835:GEF589835 GNZ589835:GOB589835 GXV589835:GXX589835 HHR589835:HHT589835 HRN589835:HRP589835 IBJ589835:IBL589835 ILF589835:ILH589835 IVB589835:IVD589835 JEX589835:JEZ589835 JOT589835:JOV589835 JYP589835:JYR589835 KIL589835:KIN589835 KSH589835:KSJ589835 LCD589835:LCF589835 LLZ589835:LMB589835 LVV589835:LVX589835 MFR589835:MFT589835 MPN589835:MPP589835 MZJ589835:MZL589835 NJF589835:NJH589835 NTB589835:NTD589835 OCX589835:OCZ589835 OMT589835:OMV589835 OWP589835:OWR589835 PGL589835:PGN589835 PQH589835:PQJ589835 QAD589835:QAF589835 QJZ589835:QKB589835 QTV589835:QTX589835 RDR589835:RDT589835 RNN589835:RNP589835 RXJ589835:RXL589835 SHF589835:SHH589835 SRB589835:SRD589835 TAX589835:TAZ589835 TKT589835:TKV589835 TUP589835:TUR589835 UEL589835:UEN589835 UOH589835:UOJ589835 UYD589835:UYF589835 VHZ589835:VIB589835 VRV589835:VRX589835 WBR589835:WBT589835 WLN589835:WLP589835 WVJ589835:WVL589835 IX655371:IZ655371 ST655371:SV655371 ACP655371:ACR655371 AML655371:AMN655371 AWH655371:AWJ655371 BGD655371:BGF655371 BPZ655371:BQB655371 BZV655371:BZX655371 CJR655371:CJT655371 CTN655371:CTP655371 DDJ655371:DDL655371 DNF655371:DNH655371 DXB655371:DXD655371 EGX655371:EGZ655371 EQT655371:EQV655371 FAP655371:FAR655371 FKL655371:FKN655371 FUH655371:FUJ655371 GED655371:GEF655371 GNZ655371:GOB655371 GXV655371:GXX655371 HHR655371:HHT655371 HRN655371:HRP655371 IBJ655371:IBL655371 ILF655371:ILH655371 IVB655371:IVD655371 JEX655371:JEZ655371 JOT655371:JOV655371 JYP655371:JYR655371 KIL655371:KIN655371 KSH655371:KSJ655371 LCD655371:LCF655371 LLZ655371:LMB655371 LVV655371:LVX655371 MFR655371:MFT655371 MPN655371:MPP655371 MZJ655371:MZL655371 NJF655371:NJH655371 NTB655371:NTD655371 OCX655371:OCZ655371 OMT655371:OMV655371 OWP655371:OWR655371 PGL655371:PGN655371 PQH655371:PQJ655371 QAD655371:QAF655371 QJZ655371:QKB655371 QTV655371:QTX655371 RDR655371:RDT655371 RNN655371:RNP655371 RXJ655371:RXL655371 SHF655371:SHH655371 SRB655371:SRD655371 TAX655371:TAZ655371 TKT655371:TKV655371 TUP655371:TUR655371 UEL655371:UEN655371 UOH655371:UOJ655371 UYD655371:UYF655371 VHZ655371:VIB655371 VRV655371:VRX655371 WBR655371:WBT655371 WLN655371:WLP655371 WVJ655371:WVL655371 IX720907:IZ720907 ST720907:SV720907 ACP720907:ACR720907 AML720907:AMN720907 AWH720907:AWJ720907 BGD720907:BGF720907 BPZ720907:BQB720907 BZV720907:BZX720907 CJR720907:CJT720907 CTN720907:CTP720907 DDJ720907:DDL720907 DNF720907:DNH720907 DXB720907:DXD720907 EGX720907:EGZ720907 EQT720907:EQV720907 FAP720907:FAR720907 FKL720907:FKN720907 FUH720907:FUJ720907 GED720907:GEF720907 GNZ720907:GOB720907 GXV720907:GXX720907 HHR720907:HHT720907 HRN720907:HRP720907 IBJ720907:IBL720907 ILF720907:ILH720907 IVB720907:IVD720907 JEX720907:JEZ720907 JOT720907:JOV720907 JYP720907:JYR720907 KIL720907:KIN720907 KSH720907:KSJ720907 LCD720907:LCF720907 LLZ720907:LMB720907 LVV720907:LVX720907 MFR720907:MFT720907 MPN720907:MPP720907 MZJ720907:MZL720907 NJF720907:NJH720907 NTB720907:NTD720907 OCX720907:OCZ720907 OMT720907:OMV720907 OWP720907:OWR720907 PGL720907:PGN720907 PQH720907:PQJ720907 QAD720907:QAF720907 QJZ720907:QKB720907 QTV720907:QTX720907 RDR720907:RDT720907 RNN720907:RNP720907 RXJ720907:RXL720907 SHF720907:SHH720907 SRB720907:SRD720907 TAX720907:TAZ720907 TKT720907:TKV720907 TUP720907:TUR720907 UEL720907:UEN720907 UOH720907:UOJ720907 UYD720907:UYF720907 VHZ720907:VIB720907 VRV720907:VRX720907 WBR720907:WBT720907 WLN720907:WLP720907 WVJ720907:WVL720907 IX786443:IZ786443 ST786443:SV786443 ACP786443:ACR786443 AML786443:AMN786443 AWH786443:AWJ786443 BGD786443:BGF786443 BPZ786443:BQB786443 BZV786443:BZX786443 CJR786443:CJT786443 CTN786443:CTP786443 DDJ786443:DDL786443 DNF786443:DNH786443 DXB786443:DXD786443 EGX786443:EGZ786443 EQT786443:EQV786443 FAP786443:FAR786443 FKL786443:FKN786443 FUH786443:FUJ786443 GED786443:GEF786443 GNZ786443:GOB786443 GXV786443:GXX786443 HHR786443:HHT786443 HRN786443:HRP786443 IBJ786443:IBL786443 ILF786443:ILH786443 IVB786443:IVD786443 JEX786443:JEZ786443 JOT786443:JOV786443 JYP786443:JYR786443 KIL786443:KIN786443 KSH786443:KSJ786443 LCD786443:LCF786443 LLZ786443:LMB786443 LVV786443:LVX786443 MFR786443:MFT786443 MPN786443:MPP786443 MZJ786443:MZL786443 NJF786443:NJH786443 NTB786443:NTD786443 OCX786443:OCZ786443 OMT786443:OMV786443 OWP786443:OWR786443 PGL786443:PGN786443 PQH786443:PQJ786443 QAD786443:QAF786443 QJZ786443:QKB786443 QTV786443:QTX786443 RDR786443:RDT786443 RNN786443:RNP786443 RXJ786443:RXL786443 SHF786443:SHH786443 SRB786443:SRD786443 TAX786443:TAZ786443 TKT786443:TKV786443 TUP786443:TUR786443 UEL786443:UEN786443 UOH786443:UOJ786443 UYD786443:UYF786443 VHZ786443:VIB786443 VRV786443:VRX786443 WBR786443:WBT786443 WLN786443:WLP786443 WVJ786443:WVL786443 IX851979:IZ851979 ST851979:SV851979 ACP851979:ACR851979 AML851979:AMN851979 AWH851979:AWJ851979 BGD851979:BGF851979 BPZ851979:BQB851979 BZV851979:BZX851979 CJR851979:CJT851979 CTN851979:CTP851979 DDJ851979:DDL851979 DNF851979:DNH851979 DXB851979:DXD851979 EGX851979:EGZ851979 EQT851979:EQV851979 FAP851979:FAR851979 FKL851979:FKN851979 FUH851979:FUJ851979 GED851979:GEF851979 GNZ851979:GOB851979 GXV851979:GXX851979 HHR851979:HHT851979 HRN851979:HRP851979 IBJ851979:IBL851979 ILF851979:ILH851979 IVB851979:IVD851979 JEX851979:JEZ851979 JOT851979:JOV851979 JYP851979:JYR851979 KIL851979:KIN851979 KSH851979:KSJ851979 LCD851979:LCF851979 LLZ851979:LMB851979 LVV851979:LVX851979 MFR851979:MFT851979 MPN851979:MPP851979 MZJ851979:MZL851979 NJF851979:NJH851979 NTB851979:NTD851979 OCX851979:OCZ851979 OMT851979:OMV851979 OWP851979:OWR851979 PGL851979:PGN851979 PQH851979:PQJ851979 QAD851979:QAF851979 QJZ851979:QKB851979 QTV851979:QTX851979 RDR851979:RDT851979 RNN851979:RNP851979 RXJ851979:RXL851979 SHF851979:SHH851979 SRB851979:SRD851979 TAX851979:TAZ851979 TKT851979:TKV851979 TUP851979:TUR851979 UEL851979:UEN851979 UOH851979:UOJ851979 UYD851979:UYF851979 VHZ851979:VIB851979 VRV851979:VRX851979 WBR851979:WBT851979 WLN851979:WLP851979 WVJ851979:WVL851979 IX917515:IZ917515 ST917515:SV917515 ACP917515:ACR917515 AML917515:AMN917515 AWH917515:AWJ917515 BGD917515:BGF917515 BPZ917515:BQB917515 BZV917515:BZX917515 CJR917515:CJT917515 CTN917515:CTP917515 DDJ917515:DDL917515 DNF917515:DNH917515 DXB917515:DXD917515 EGX917515:EGZ917515 EQT917515:EQV917515 FAP917515:FAR917515 FKL917515:FKN917515 FUH917515:FUJ917515 GED917515:GEF917515 GNZ917515:GOB917515 GXV917515:GXX917515 HHR917515:HHT917515 HRN917515:HRP917515 IBJ917515:IBL917515 ILF917515:ILH917515 IVB917515:IVD917515 JEX917515:JEZ917515 JOT917515:JOV917515 JYP917515:JYR917515 KIL917515:KIN917515 KSH917515:KSJ917515 LCD917515:LCF917515 LLZ917515:LMB917515 LVV917515:LVX917515 MFR917515:MFT917515 MPN917515:MPP917515 MZJ917515:MZL917515 NJF917515:NJH917515 NTB917515:NTD917515 OCX917515:OCZ917515 OMT917515:OMV917515 OWP917515:OWR917515 PGL917515:PGN917515 PQH917515:PQJ917515 QAD917515:QAF917515 QJZ917515:QKB917515 QTV917515:QTX917515 RDR917515:RDT917515 RNN917515:RNP917515 RXJ917515:RXL917515 SHF917515:SHH917515 SRB917515:SRD917515 TAX917515:TAZ917515 TKT917515:TKV917515 TUP917515:TUR917515 UEL917515:UEN917515 UOH917515:UOJ917515 UYD917515:UYF917515 VHZ917515:VIB917515 VRV917515:VRX917515 WBR917515:WBT917515 WLN917515:WLP917515 WVJ917515:WVL917515 IX983051:IZ983051 ST983051:SV983051 ACP983051:ACR983051 AML983051:AMN983051 AWH983051:AWJ983051 BGD983051:BGF983051 BPZ983051:BQB983051 BZV983051:BZX983051 CJR983051:CJT983051 CTN983051:CTP983051 DDJ983051:DDL983051 DNF983051:DNH983051 DXB983051:DXD983051 EGX983051:EGZ983051 EQT983051:EQV983051 FAP983051:FAR983051 FKL983051:FKN983051 FUH983051:FUJ983051 GED983051:GEF983051 GNZ983051:GOB983051 GXV983051:GXX983051 HHR983051:HHT983051 HRN983051:HRP983051 IBJ983051:IBL983051 ILF983051:ILH983051 IVB983051:IVD983051 JEX983051:JEZ983051 JOT983051:JOV983051 JYP983051:JYR983051 KIL983051:KIN983051 KSH983051:KSJ983051 LCD983051:LCF983051 LLZ983051:LMB983051 LVV983051:LVX983051 MFR983051:MFT983051 MPN983051:MPP983051 MZJ983051:MZL983051 NJF983051:NJH983051 NTB983051:NTD983051 OCX983051:OCZ983051 OMT983051:OMV983051 OWP983051:OWR983051 PGL983051:PGN983051 PQH983051:PQJ983051 QAD983051:QAF983051 QJZ983051:QKB983051 QTV983051:QTX983051 RDR983051:RDT983051 RNN983051:RNP983051 RXJ983051:RXL983051 SHF983051:SHH983051 SRB983051:SRD983051 TAX983051:TAZ983051 TKT983051:TKV983051 TUP983051:TUR983051 UEL983051:UEN983051 UOH983051:UOJ983051 UYD983051:UYF983051 VHZ983051:VIB983051 VRV983051:VRX983051 WBR983051:WBT983051" xr:uid="{6C7F7F2F-C912-437D-97E4-87610DA592F1}">
      <formula1>JH11</formula1>
      <formula2>JH12</formula2>
    </dataValidation>
    <dataValidation type="list" allowBlank="1" showInputMessage="1" showErrorMessage="1" sqref="B9 E9" xr:uid="{054987CB-A398-4D9C-8C0A-9671A8AAC366}">
      <formula1>$N$43:$N$55</formula1>
    </dataValidation>
    <dataValidation type="date" allowBlank="1" showInputMessage="1" showErrorMessage="1" sqref="E65548 E131084 E196620 E262156 E327692 E393228 E458764 E524300 E589836 E655372 E720908 E786444 E851980 E917516 E983052" xr:uid="{E00B1CBD-9BEA-4C07-8A2B-CD5E17CEB4AD}">
      <formula1>#REF!</formula1>
      <formula2>O65544</formula2>
    </dataValidation>
    <dataValidation type="date" allowBlank="1" showInputMessage="1" showErrorMessage="1" sqref="C983052:D983052 C917516:D917516 C851980:D851980 C786444:D786444 C720908:D720908 C655372:D655372 C589836:D589836 C524300:D524300 C458764:D458764 C393228:D393228 C327692:D327692 C262156:D262156 C196620:D196620 C131084:D131084 C65548:D65548" xr:uid="{53E4182D-CF6E-46A7-9E6F-3738D0E690DD}">
      <formula1>M65546</formula1>
      <formula2>M65547</formula2>
    </dataValidation>
    <dataValidation type="date" allowBlank="1" showInputMessage="1" showErrorMessage="1" sqref="JA11 SW11 ACS11 AMO11 AWK11 BGG11 BQC11 BZY11 CJU11 CTQ11 DDM11 DNI11 DXE11 EHA11 EQW11 FAS11 FKO11 FUK11 GEG11 GOC11 GXY11 HHU11 HRQ11 IBM11 ILI11 IVE11 JFA11 JOW11 JYS11 KIO11 KSK11 LCG11 LMC11 LVY11 MFU11 MPQ11 MZM11 NJI11 NTE11 ODA11 OMW11 OWS11 PGO11 PQK11 QAG11 QKC11 QTY11 RDU11 RNQ11 RXM11 SHI11 SRE11 TBA11 TKW11 TUS11 UEO11 UOK11 UYG11 VIC11 VRY11 WBU11 WLQ11 WVM11" xr:uid="{D388575F-E506-48D3-8B19-B5D8A9DEE16D}">
      <formula1>#REF!</formula1>
      <formula2>JK9</formula2>
    </dataValidation>
    <dataValidation type="date" allowBlank="1" showInputMessage="1" showErrorMessage="1" sqref="IX11:IZ11 ST11:SV11 ACP11:ACR11 AML11:AMN11 AWH11:AWJ11 BGD11:BGF11 BPZ11:BQB11 BZV11:BZX11 CJR11:CJT11 CTN11:CTP11 DDJ11:DDL11 DNF11:DNH11 DXB11:DXD11 EGX11:EGZ11 EQT11:EQV11 FAP11:FAR11 FKL11:FKN11 FUH11:FUJ11 GED11:GEF11 GNZ11:GOB11 GXV11:GXX11 HHR11:HHT11 HRN11:HRP11 IBJ11:IBL11 ILF11:ILH11 IVB11:IVD11 JEX11:JEZ11 JOT11:JOV11 JYP11:JYR11 KIL11:KIN11 KSH11:KSJ11 LCD11:LCF11 LLZ11:LMB11 LVV11:LVX11 MFR11:MFT11 MPN11:MPP11 MZJ11:MZL11 NJF11:NJH11 NTB11:NTD11 OCX11:OCZ11 OMT11:OMV11 OWP11:OWR11 PGL11:PGN11 PQH11:PQJ11 QAD11:QAF11 QJZ11:QKB11 QTV11:QTX11 RDR11:RDT11 RNN11:RNP11 RXJ11:RXL11 SHF11:SHH11 SRB11:SRD11 TAX11:TAZ11 TKT11:TKV11 TUP11:TUR11 UEL11:UEN11 UOH11:UOJ11 UYD11:UYF11 VHZ11:VIB11 VRV11:VRX11 WBR11:WBT11 WLN11:WLP11 WVJ11:WVL11" xr:uid="{9DFED85A-CC3E-413C-BC7B-B16C390F9CCD}">
      <formula1>JH9</formula1>
      <formula2>JH11</formula2>
    </dataValidation>
    <dataValidation type="list" allowBlank="1" showInputMessage="1" showErrorMessage="1" sqref="WVJ983048:WVM983048 IX6:JA6 ST6:SW6 ACP6:ACS6 AML6:AMO6 AWH6:AWK6 BGD6:BGG6 BPZ6:BQC6 BZV6:BZY6 CJR6:CJU6 CTN6:CTQ6 DDJ6:DDM6 DNF6:DNI6 DXB6:DXE6 EGX6:EHA6 EQT6:EQW6 FAP6:FAS6 FKL6:FKO6 FUH6:FUK6 GED6:GEG6 GNZ6:GOC6 GXV6:GXY6 HHR6:HHU6 HRN6:HRQ6 IBJ6:IBM6 ILF6:ILI6 IVB6:IVE6 JEX6:JFA6 JOT6:JOW6 JYP6:JYS6 KIL6:KIO6 KSH6:KSK6 LCD6:LCG6 LLZ6:LMC6 LVV6:LVY6 MFR6:MFU6 MPN6:MPQ6 MZJ6:MZM6 NJF6:NJI6 NTB6:NTE6 OCX6:ODA6 OMT6:OMW6 OWP6:OWS6 PGL6:PGO6 PQH6:PQK6 QAD6:QAG6 QJZ6:QKC6 QTV6:QTY6 RDR6:RDU6 RNN6:RNQ6 RXJ6:RXM6 SHF6:SHI6 SRB6:SRE6 TAX6:TBA6 TKT6:TKW6 TUP6:TUS6 UEL6:UEO6 UOH6:UOK6 UYD6:UYG6 VHZ6:VIC6 VRV6:VRY6 WBR6:WBU6 WLN6:WLQ6 WVJ6:WVM6 B65545:E65545 IX65544:JA65544 ST65544:SW65544 ACP65544:ACS65544 AML65544:AMO65544 AWH65544:AWK65544 BGD65544:BGG65544 BPZ65544:BQC65544 BZV65544:BZY65544 CJR65544:CJU65544 CTN65544:CTQ65544 DDJ65544:DDM65544 DNF65544:DNI65544 DXB65544:DXE65544 EGX65544:EHA65544 EQT65544:EQW65544 FAP65544:FAS65544 FKL65544:FKO65544 FUH65544:FUK65544 GED65544:GEG65544 GNZ65544:GOC65544 GXV65544:GXY65544 HHR65544:HHU65544 HRN65544:HRQ65544 IBJ65544:IBM65544 ILF65544:ILI65544 IVB65544:IVE65544 JEX65544:JFA65544 JOT65544:JOW65544 JYP65544:JYS65544 KIL65544:KIO65544 KSH65544:KSK65544 LCD65544:LCG65544 LLZ65544:LMC65544 LVV65544:LVY65544 MFR65544:MFU65544 MPN65544:MPQ65544 MZJ65544:MZM65544 NJF65544:NJI65544 NTB65544:NTE65544 OCX65544:ODA65544 OMT65544:OMW65544 OWP65544:OWS65544 PGL65544:PGO65544 PQH65544:PQK65544 QAD65544:QAG65544 QJZ65544:QKC65544 QTV65544:QTY65544 RDR65544:RDU65544 RNN65544:RNQ65544 RXJ65544:RXM65544 SHF65544:SHI65544 SRB65544:SRE65544 TAX65544:TBA65544 TKT65544:TKW65544 TUP65544:TUS65544 UEL65544:UEO65544 UOH65544:UOK65544 UYD65544:UYG65544 VHZ65544:VIC65544 VRV65544:VRY65544 WBR65544:WBU65544 WLN65544:WLQ65544 WVJ65544:WVM65544 B131081:E131081 IX131080:JA131080 ST131080:SW131080 ACP131080:ACS131080 AML131080:AMO131080 AWH131080:AWK131080 BGD131080:BGG131080 BPZ131080:BQC131080 BZV131080:BZY131080 CJR131080:CJU131080 CTN131080:CTQ131080 DDJ131080:DDM131080 DNF131080:DNI131080 DXB131080:DXE131080 EGX131080:EHA131080 EQT131080:EQW131080 FAP131080:FAS131080 FKL131080:FKO131080 FUH131080:FUK131080 GED131080:GEG131080 GNZ131080:GOC131080 GXV131080:GXY131080 HHR131080:HHU131080 HRN131080:HRQ131080 IBJ131080:IBM131080 ILF131080:ILI131080 IVB131080:IVE131080 JEX131080:JFA131080 JOT131080:JOW131080 JYP131080:JYS131080 KIL131080:KIO131080 KSH131080:KSK131080 LCD131080:LCG131080 LLZ131080:LMC131080 LVV131080:LVY131080 MFR131080:MFU131080 MPN131080:MPQ131080 MZJ131080:MZM131080 NJF131080:NJI131080 NTB131080:NTE131080 OCX131080:ODA131080 OMT131080:OMW131080 OWP131080:OWS131080 PGL131080:PGO131080 PQH131080:PQK131080 QAD131080:QAG131080 QJZ131080:QKC131080 QTV131080:QTY131080 RDR131080:RDU131080 RNN131080:RNQ131080 RXJ131080:RXM131080 SHF131080:SHI131080 SRB131080:SRE131080 TAX131080:TBA131080 TKT131080:TKW131080 TUP131080:TUS131080 UEL131080:UEO131080 UOH131080:UOK131080 UYD131080:UYG131080 VHZ131080:VIC131080 VRV131080:VRY131080 WBR131080:WBU131080 WLN131080:WLQ131080 WVJ131080:WVM131080 B196617:E196617 IX196616:JA196616 ST196616:SW196616 ACP196616:ACS196616 AML196616:AMO196616 AWH196616:AWK196616 BGD196616:BGG196616 BPZ196616:BQC196616 BZV196616:BZY196616 CJR196616:CJU196616 CTN196616:CTQ196616 DDJ196616:DDM196616 DNF196616:DNI196616 DXB196616:DXE196616 EGX196616:EHA196616 EQT196616:EQW196616 FAP196616:FAS196616 FKL196616:FKO196616 FUH196616:FUK196616 GED196616:GEG196616 GNZ196616:GOC196616 GXV196616:GXY196616 HHR196616:HHU196616 HRN196616:HRQ196616 IBJ196616:IBM196616 ILF196616:ILI196616 IVB196616:IVE196616 JEX196616:JFA196616 JOT196616:JOW196616 JYP196616:JYS196616 KIL196616:KIO196616 KSH196616:KSK196616 LCD196616:LCG196616 LLZ196616:LMC196616 LVV196616:LVY196616 MFR196616:MFU196616 MPN196616:MPQ196616 MZJ196616:MZM196616 NJF196616:NJI196616 NTB196616:NTE196616 OCX196616:ODA196616 OMT196616:OMW196616 OWP196616:OWS196616 PGL196616:PGO196616 PQH196616:PQK196616 QAD196616:QAG196616 QJZ196616:QKC196616 QTV196616:QTY196616 RDR196616:RDU196616 RNN196616:RNQ196616 RXJ196616:RXM196616 SHF196616:SHI196616 SRB196616:SRE196616 TAX196616:TBA196616 TKT196616:TKW196616 TUP196616:TUS196616 UEL196616:UEO196616 UOH196616:UOK196616 UYD196616:UYG196616 VHZ196616:VIC196616 VRV196616:VRY196616 WBR196616:WBU196616 WLN196616:WLQ196616 WVJ196616:WVM196616 B262153:E262153 IX262152:JA262152 ST262152:SW262152 ACP262152:ACS262152 AML262152:AMO262152 AWH262152:AWK262152 BGD262152:BGG262152 BPZ262152:BQC262152 BZV262152:BZY262152 CJR262152:CJU262152 CTN262152:CTQ262152 DDJ262152:DDM262152 DNF262152:DNI262152 DXB262152:DXE262152 EGX262152:EHA262152 EQT262152:EQW262152 FAP262152:FAS262152 FKL262152:FKO262152 FUH262152:FUK262152 GED262152:GEG262152 GNZ262152:GOC262152 GXV262152:GXY262152 HHR262152:HHU262152 HRN262152:HRQ262152 IBJ262152:IBM262152 ILF262152:ILI262152 IVB262152:IVE262152 JEX262152:JFA262152 JOT262152:JOW262152 JYP262152:JYS262152 KIL262152:KIO262152 KSH262152:KSK262152 LCD262152:LCG262152 LLZ262152:LMC262152 LVV262152:LVY262152 MFR262152:MFU262152 MPN262152:MPQ262152 MZJ262152:MZM262152 NJF262152:NJI262152 NTB262152:NTE262152 OCX262152:ODA262152 OMT262152:OMW262152 OWP262152:OWS262152 PGL262152:PGO262152 PQH262152:PQK262152 QAD262152:QAG262152 QJZ262152:QKC262152 QTV262152:QTY262152 RDR262152:RDU262152 RNN262152:RNQ262152 RXJ262152:RXM262152 SHF262152:SHI262152 SRB262152:SRE262152 TAX262152:TBA262152 TKT262152:TKW262152 TUP262152:TUS262152 UEL262152:UEO262152 UOH262152:UOK262152 UYD262152:UYG262152 VHZ262152:VIC262152 VRV262152:VRY262152 WBR262152:WBU262152 WLN262152:WLQ262152 WVJ262152:WVM262152 B327689:E327689 IX327688:JA327688 ST327688:SW327688 ACP327688:ACS327688 AML327688:AMO327688 AWH327688:AWK327688 BGD327688:BGG327688 BPZ327688:BQC327688 BZV327688:BZY327688 CJR327688:CJU327688 CTN327688:CTQ327688 DDJ327688:DDM327688 DNF327688:DNI327688 DXB327688:DXE327688 EGX327688:EHA327688 EQT327688:EQW327688 FAP327688:FAS327688 FKL327688:FKO327688 FUH327688:FUK327688 GED327688:GEG327688 GNZ327688:GOC327688 GXV327688:GXY327688 HHR327688:HHU327688 HRN327688:HRQ327688 IBJ327688:IBM327688 ILF327688:ILI327688 IVB327688:IVE327688 JEX327688:JFA327688 JOT327688:JOW327688 JYP327688:JYS327688 KIL327688:KIO327688 KSH327688:KSK327688 LCD327688:LCG327688 LLZ327688:LMC327688 LVV327688:LVY327688 MFR327688:MFU327688 MPN327688:MPQ327688 MZJ327688:MZM327688 NJF327688:NJI327688 NTB327688:NTE327688 OCX327688:ODA327688 OMT327688:OMW327688 OWP327688:OWS327688 PGL327688:PGO327688 PQH327688:PQK327688 QAD327688:QAG327688 QJZ327688:QKC327688 QTV327688:QTY327688 RDR327688:RDU327688 RNN327688:RNQ327688 RXJ327688:RXM327688 SHF327688:SHI327688 SRB327688:SRE327688 TAX327688:TBA327688 TKT327688:TKW327688 TUP327688:TUS327688 UEL327688:UEO327688 UOH327688:UOK327688 UYD327688:UYG327688 VHZ327688:VIC327688 VRV327688:VRY327688 WBR327688:WBU327688 WLN327688:WLQ327688 WVJ327688:WVM327688 B393225:E393225 IX393224:JA393224 ST393224:SW393224 ACP393224:ACS393224 AML393224:AMO393224 AWH393224:AWK393224 BGD393224:BGG393224 BPZ393224:BQC393224 BZV393224:BZY393224 CJR393224:CJU393224 CTN393224:CTQ393224 DDJ393224:DDM393224 DNF393224:DNI393224 DXB393224:DXE393224 EGX393224:EHA393224 EQT393224:EQW393224 FAP393224:FAS393224 FKL393224:FKO393224 FUH393224:FUK393224 GED393224:GEG393224 GNZ393224:GOC393224 GXV393224:GXY393224 HHR393224:HHU393224 HRN393224:HRQ393224 IBJ393224:IBM393224 ILF393224:ILI393224 IVB393224:IVE393224 JEX393224:JFA393224 JOT393224:JOW393224 JYP393224:JYS393224 KIL393224:KIO393224 KSH393224:KSK393224 LCD393224:LCG393224 LLZ393224:LMC393224 LVV393224:LVY393224 MFR393224:MFU393224 MPN393224:MPQ393224 MZJ393224:MZM393224 NJF393224:NJI393224 NTB393224:NTE393224 OCX393224:ODA393224 OMT393224:OMW393224 OWP393224:OWS393224 PGL393224:PGO393224 PQH393224:PQK393224 QAD393224:QAG393224 QJZ393224:QKC393224 QTV393224:QTY393224 RDR393224:RDU393224 RNN393224:RNQ393224 RXJ393224:RXM393224 SHF393224:SHI393224 SRB393224:SRE393224 TAX393224:TBA393224 TKT393224:TKW393224 TUP393224:TUS393224 UEL393224:UEO393224 UOH393224:UOK393224 UYD393224:UYG393224 VHZ393224:VIC393224 VRV393224:VRY393224 WBR393224:WBU393224 WLN393224:WLQ393224 WVJ393224:WVM393224 B458761:E458761 IX458760:JA458760 ST458760:SW458760 ACP458760:ACS458760 AML458760:AMO458760 AWH458760:AWK458760 BGD458760:BGG458760 BPZ458760:BQC458760 BZV458760:BZY458760 CJR458760:CJU458760 CTN458760:CTQ458760 DDJ458760:DDM458760 DNF458760:DNI458760 DXB458760:DXE458760 EGX458760:EHA458760 EQT458760:EQW458760 FAP458760:FAS458760 FKL458760:FKO458760 FUH458760:FUK458760 GED458760:GEG458760 GNZ458760:GOC458760 GXV458760:GXY458760 HHR458760:HHU458760 HRN458760:HRQ458760 IBJ458760:IBM458760 ILF458760:ILI458760 IVB458760:IVE458760 JEX458760:JFA458760 JOT458760:JOW458760 JYP458760:JYS458760 KIL458760:KIO458760 KSH458760:KSK458760 LCD458760:LCG458760 LLZ458760:LMC458760 LVV458760:LVY458760 MFR458760:MFU458760 MPN458760:MPQ458760 MZJ458760:MZM458760 NJF458760:NJI458760 NTB458760:NTE458760 OCX458760:ODA458760 OMT458760:OMW458760 OWP458760:OWS458760 PGL458760:PGO458760 PQH458760:PQK458760 QAD458760:QAG458760 QJZ458760:QKC458760 QTV458760:QTY458760 RDR458760:RDU458760 RNN458760:RNQ458760 RXJ458760:RXM458760 SHF458760:SHI458760 SRB458760:SRE458760 TAX458760:TBA458760 TKT458760:TKW458760 TUP458760:TUS458760 UEL458760:UEO458760 UOH458760:UOK458760 UYD458760:UYG458760 VHZ458760:VIC458760 VRV458760:VRY458760 WBR458760:WBU458760 WLN458760:WLQ458760 WVJ458760:WVM458760 B524297:E524297 IX524296:JA524296 ST524296:SW524296 ACP524296:ACS524296 AML524296:AMO524296 AWH524296:AWK524296 BGD524296:BGG524296 BPZ524296:BQC524296 BZV524296:BZY524296 CJR524296:CJU524296 CTN524296:CTQ524296 DDJ524296:DDM524296 DNF524296:DNI524296 DXB524296:DXE524296 EGX524296:EHA524296 EQT524296:EQW524296 FAP524296:FAS524296 FKL524296:FKO524296 FUH524296:FUK524296 GED524296:GEG524296 GNZ524296:GOC524296 GXV524296:GXY524296 HHR524296:HHU524296 HRN524296:HRQ524296 IBJ524296:IBM524296 ILF524296:ILI524296 IVB524296:IVE524296 JEX524296:JFA524296 JOT524296:JOW524296 JYP524296:JYS524296 KIL524296:KIO524296 KSH524296:KSK524296 LCD524296:LCG524296 LLZ524296:LMC524296 LVV524296:LVY524296 MFR524296:MFU524296 MPN524296:MPQ524296 MZJ524296:MZM524296 NJF524296:NJI524296 NTB524296:NTE524296 OCX524296:ODA524296 OMT524296:OMW524296 OWP524296:OWS524296 PGL524296:PGO524296 PQH524296:PQK524296 QAD524296:QAG524296 QJZ524296:QKC524296 QTV524296:QTY524296 RDR524296:RDU524296 RNN524296:RNQ524296 RXJ524296:RXM524296 SHF524296:SHI524296 SRB524296:SRE524296 TAX524296:TBA524296 TKT524296:TKW524296 TUP524296:TUS524296 UEL524296:UEO524296 UOH524296:UOK524296 UYD524296:UYG524296 VHZ524296:VIC524296 VRV524296:VRY524296 WBR524296:WBU524296 WLN524296:WLQ524296 WVJ524296:WVM524296 B589833:E589833 IX589832:JA589832 ST589832:SW589832 ACP589832:ACS589832 AML589832:AMO589832 AWH589832:AWK589832 BGD589832:BGG589832 BPZ589832:BQC589832 BZV589832:BZY589832 CJR589832:CJU589832 CTN589832:CTQ589832 DDJ589832:DDM589832 DNF589832:DNI589832 DXB589832:DXE589832 EGX589832:EHA589832 EQT589832:EQW589832 FAP589832:FAS589832 FKL589832:FKO589832 FUH589832:FUK589832 GED589832:GEG589832 GNZ589832:GOC589832 GXV589832:GXY589832 HHR589832:HHU589832 HRN589832:HRQ589832 IBJ589832:IBM589832 ILF589832:ILI589832 IVB589832:IVE589832 JEX589832:JFA589832 JOT589832:JOW589832 JYP589832:JYS589832 KIL589832:KIO589832 KSH589832:KSK589832 LCD589832:LCG589832 LLZ589832:LMC589832 LVV589832:LVY589832 MFR589832:MFU589832 MPN589832:MPQ589832 MZJ589832:MZM589832 NJF589832:NJI589832 NTB589832:NTE589832 OCX589832:ODA589832 OMT589832:OMW589832 OWP589832:OWS589832 PGL589832:PGO589832 PQH589832:PQK589832 QAD589832:QAG589832 QJZ589832:QKC589832 QTV589832:QTY589832 RDR589832:RDU589832 RNN589832:RNQ589832 RXJ589832:RXM589832 SHF589832:SHI589832 SRB589832:SRE589832 TAX589832:TBA589832 TKT589832:TKW589832 TUP589832:TUS589832 UEL589832:UEO589832 UOH589832:UOK589832 UYD589832:UYG589832 VHZ589832:VIC589832 VRV589832:VRY589832 WBR589832:WBU589832 WLN589832:WLQ589832 WVJ589832:WVM589832 B655369:E655369 IX655368:JA655368 ST655368:SW655368 ACP655368:ACS655368 AML655368:AMO655368 AWH655368:AWK655368 BGD655368:BGG655368 BPZ655368:BQC655368 BZV655368:BZY655368 CJR655368:CJU655368 CTN655368:CTQ655368 DDJ655368:DDM655368 DNF655368:DNI655368 DXB655368:DXE655368 EGX655368:EHA655368 EQT655368:EQW655368 FAP655368:FAS655368 FKL655368:FKO655368 FUH655368:FUK655368 GED655368:GEG655368 GNZ655368:GOC655368 GXV655368:GXY655368 HHR655368:HHU655368 HRN655368:HRQ655368 IBJ655368:IBM655368 ILF655368:ILI655368 IVB655368:IVE655368 JEX655368:JFA655368 JOT655368:JOW655368 JYP655368:JYS655368 KIL655368:KIO655368 KSH655368:KSK655368 LCD655368:LCG655368 LLZ655368:LMC655368 LVV655368:LVY655368 MFR655368:MFU655368 MPN655368:MPQ655368 MZJ655368:MZM655368 NJF655368:NJI655368 NTB655368:NTE655368 OCX655368:ODA655368 OMT655368:OMW655368 OWP655368:OWS655368 PGL655368:PGO655368 PQH655368:PQK655368 QAD655368:QAG655368 QJZ655368:QKC655368 QTV655368:QTY655368 RDR655368:RDU655368 RNN655368:RNQ655368 RXJ655368:RXM655368 SHF655368:SHI655368 SRB655368:SRE655368 TAX655368:TBA655368 TKT655368:TKW655368 TUP655368:TUS655368 UEL655368:UEO655368 UOH655368:UOK655368 UYD655368:UYG655368 VHZ655368:VIC655368 VRV655368:VRY655368 WBR655368:WBU655368 WLN655368:WLQ655368 WVJ655368:WVM655368 B720905:E720905 IX720904:JA720904 ST720904:SW720904 ACP720904:ACS720904 AML720904:AMO720904 AWH720904:AWK720904 BGD720904:BGG720904 BPZ720904:BQC720904 BZV720904:BZY720904 CJR720904:CJU720904 CTN720904:CTQ720904 DDJ720904:DDM720904 DNF720904:DNI720904 DXB720904:DXE720904 EGX720904:EHA720904 EQT720904:EQW720904 FAP720904:FAS720904 FKL720904:FKO720904 FUH720904:FUK720904 GED720904:GEG720904 GNZ720904:GOC720904 GXV720904:GXY720904 HHR720904:HHU720904 HRN720904:HRQ720904 IBJ720904:IBM720904 ILF720904:ILI720904 IVB720904:IVE720904 JEX720904:JFA720904 JOT720904:JOW720904 JYP720904:JYS720904 KIL720904:KIO720904 KSH720904:KSK720904 LCD720904:LCG720904 LLZ720904:LMC720904 LVV720904:LVY720904 MFR720904:MFU720904 MPN720904:MPQ720904 MZJ720904:MZM720904 NJF720904:NJI720904 NTB720904:NTE720904 OCX720904:ODA720904 OMT720904:OMW720904 OWP720904:OWS720904 PGL720904:PGO720904 PQH720904:PQK720904 QAD720904:QAG720904 QJZ720904:QKC720904 QTV720904:QTY720904 RDR720904:RDU720904 RNN720904:RNQ720904 RXJ720904:RXM720904 SHF720904:SHI720904 SRB720904:SRE720904 TAX720904:TBA720904 TKT720904:TKW720904 TUP720904:TUS720904 UEL720904:UEO720904 UOH720904:UOK720904 UYD720904:UYG720904 VHZ720904:VIC720904 VRV720904:VRY720904 WBR720904:WBU720904 WLN720904:WLQ720904 WVJ720904:WVM720904 B786441:E786441 IX786440:JA786440 ST786440:SW786440 ACP786440:ACS786440 AML786440:AMO786440 AWH786440:AWK786440 BGD786440:BGG786440 BPZ786440:BQC786440 BZV786440:BZY786440 CJR786440:CJU786440 CTN786440:CTQ786440 DDJ786440:DDM786440 DNF786440:DNI786440 DXB786440:DXE786440 EGX786440:EHA786440 EQT786440:EQW786440 FAP786440:FAS786440 FKL786440:FKO786440 FUH786440:FUK786440 GED786440:GEG786440 GNZ786440:GOC786440 GXV786440:GXY786440 HHR786440:HHU786440 HRN786440:HRQ786440 IBJ786440:IBM786440 ILF786440:ILI786440 IVB786440:IVE786440 JEX786440:JFA786440 JOT786440:JOW786440 JYP786440:JYS786440 KIL786440:KIO786440 KSH786440:KSK786440 LCD786440:LCG786440 LLZ786440:LMC786440 LVV786440:LVY786440 MFR786440:MFU786440 MPN786440:MPQ786440 MZJ786440:MZM786440 NJF786440:NJI786440 NTB786440:NTE786440 OCX786440:ODA786440 OMT786440:OMW786440 OWP786440:OWS786440 PGL786440:PGO786440 PQH786440:PQK786440 QAD786440:QAG786440 QJZ786440:QKC786440 QTV786440:QTY786440 RDR786440:RDU786440 RNN786440:RNQ786440 RXJ786440:RXM786440 SHF786440:SHI786440 SRB786440:SRE786440 TAX786440:TBA786440 TKT786440:TKW786440 TUP786440:TUS786440 UEL786440:UEO786440 UOH786440:UOK786440 UYD786440:UYG786440 VHZ786440:VIC786440 VRV786440:VRY786440 WBR786440:WBU786440 WLN786440:WLQ786440 WVJ786440:WVM786440 B851977:E851977 IX851976:JA851976 ST851976:SW851976 ACP851976:ACS851976 AML851976:AMO851976 AWH851976:AWK851976 BGD851976:BGG851976 BPZ851976:BQC851976 BZV851976:BZY851976 CJR851976:CJU851976 CTN851976:CTQ851976 DDJ851976:DDM851976 DNF851976:DNI851976 DXB851976:DXE851976 EGX851976:EHA851976 EQT851976:EQW851976 FAP851976:FAS851976 FKL851976:FKO851976 FUH851976:FUK851976 GED851976:GEG851976 GNZ851976:GOC851976 GXV851976:GXY851976 HHR851976:HHU851976 HRN851976:HRQ851976 IBJ851976:IBM851976 ILF851976:ILI851976 IVB851976:IVE851976 JEX851976:JFA851976 JOT851976:JOW851976 JYP851976:JYS851976 KIL851976:KIO851976 KSH851976:KSK851976 LCD851976:LCG851976 LLZ851976:LMC851976 LVV851976:LVY851976 MFR851976:MFU851976 MPN851976:MPQ851976 MZJ851976:MZM851976 NJF851976:NJI851976 NTB851976:NTE851976 OCX851976:ODA851976 OMT851976:OMW851976 OWP851976:OWS851976 PGL851976:PGO851976 PQH851976:PQK851976 QAD851976:QAG851976 QJZ851976:QKC851976 QTV851976:QTY851976 RDR851976:RDU851976 RNN851976:RNQ851976 RXJ851976:RXM851976 SHF851976:SHI851976 SRB851976:SRE851976 TAX851976:TBA851976 TKT851976:TKW851976 TUP851976:TUS851976 UEL851976:UEO851976 UOH851976:UOK851976 UYD851976:UYG851976 VHZ851976:VIC851976 VRV851976:VRY851976 WBR851976:WBU851976 WLN851976:WLQ851976 WVJ851976:WVM851976 B917513:E917513 IX917512:JA917512 ST917512:SW917512 ACP917512:ACS917512 AML917512:AMO917512 AWH917512:AWK917512 BGD917512:BGG917512 BPZ917512:BQC917512 BZV917512:BZY917512 CJR917512:CJU917512 CTN917512:CTQ917512 DDJ917512:DDM917512 DNF917512:DNI917512 DXB917512:DXE917512 EGX917512:EHA917512 EQT917512:EQW917512 FAP917512:FAS917512 FKL917512:FKO917512 FUH917512:FUK917512 GED917512:GEG917512 GNZ917512:GOC917512 GXV917512:GXY917512 HHR917512:HHU917512 HRN917512:HRQ917512 IBJ917512:IBM917512 ILF917512:ILI917512 IVB917512:IVE917512 JEX917512:JFA917512 JOT917512:JOW917512 JYP917512:JYS917512 KIL917512:KIO917512 KSH917512:KSK917512 LCD917512:LCG917512 LLZ917512:LMC917512 LVV917512:LVY917512 MFR917512:MFU917512 MPN917512:MPQ917512 MZJ917512:MZM917512 NJF917512:NJI917512 NTB917512:NTE917512 OCX917512:ODA917512 OMT917512:OMW917512 OWP917512:OWS917512 PGL917512:PGO917512 PQH917512:PQK917512 QAD917512:QAG917512 QJZ917512:QKC917512 QTV917512:QTY917512 RDR917512:RDU917512 RNN917512:RNQ917512 RXJ917512:RXM917512 SHF917512:SHI917512 SRB917512:SRE917512 TAX917512:TBA917512 TKT917512:TKW917512 TUP917512:TUS917512 UEL917512:UEO917512 UOH917512:UOK917512 UYD917512:UYG917512 VHZ917512:VIC917512 VRV917512:VRY917512 WBR917512:WBU917512 WLN917512:WLQ917512 WVJ917512:WVM917512 B983049:E983049 IX983048:JA983048 ST983048:SW983048 ACP983048:ACS983048 AML983048:AMO983048 AWH983048:AWK983048 BGD983048:BGG983048 BPZ983048:BQC983048 BZV983048:BZY983048 CJR983048:CJU983048 CTN983048:CTQ983048 DDJ983048:DDM983048 DNF983048:DNI983048 DXB983048:DXE983048 EGX983048:EHA983048 EQT983048:EQW983048 FAP983048:FAS983048 FKL983048:FKO983048 FUH983048:FUK983048 GED983048:GEG983048 GNZ983048:GOC983048 GXV983048:GXY983048 HHR983048:HHU983048 HRN983048:HRQ983048 IBJ983048:IBM983048 ILF983048:ILI983048 IVB983048:IVE983048 JEX983048:JFA983048 JOT983048:JOW983048 JYP983048:JYS983048 KIL983048:KIO983048 KSH983048:KSK983048 LCD983048:LCG983048 LLZ983048:LMC983048 LVV983048:LVY983048 MFR983048:MFU983048 MPN983048:MPQ983048 MZJ983048:MZM983048 NJF983048:NJI983048 NTB983048:NTE983048 OCX983048:ODA983048 OMT983048:OMW983048 OWP983048:OWS983048 PGL983048:PGO983048 PQH983048:PQK983048 QAD983048:QAG983048 QJZ983048:QKC983048 QTV983048:QTY983048 RDR983048:RDU983048 RNN983048:RNQ983048 RXJ983048:RXM983048 SHF983048:SHI983048 SRB983048:SRE983048 TAX983048:TBA983048 TKT983048:TKW983048 TUP983048:TUS983048 UEL983048:UEO983048 UOH983048:UOK983048 UYD983048:UYG983048 VHZ983048:VIC983048 VRV983048:VRY983048 WBR983048:WBU983048 WLN983048:WLQ983048" xr:uid="{55EA3CAB-40DD-433F-A5E0-14F3DAF0D97D}">
      <formula1>$O$6:$O$1175</formula1>
    </dataValidation>
    <dataValidation type="list" allowBlank="1" showInputMessage="1" showErrorMessage="1" sqref="E6" xr:uid="{3B7028FC-3BF8-4C6C-8A1B-285FD8F45997}">
      <formula1>$O$5:$O$1175</formula1>
    </dataValidation>
    <dataValidation type="list" allowBlank="1" showInputMessage="1" showErrorMessage="1" sqref="B11:E11" xr:uid="{94AF269C-CBB1-4162-933F-E95B56997CBF}">
      <formula1>$K$36:$K$72</formula1>
    </dataValidation>
    <dataValidation type="date" allowBlank="1" showInputMessage="1" showErrorMessage="1" sqref="B65548:B65549 B983052:B983053 B917516:B917517 B851980:B851981 B786444:B786445 B720908:B720909 B655372:B655373 B589836:B589837 B524300:B524301 B458764:B458765 B393228:B393229 B327692:B327693 B262156:B262157 B196620:B196621 B131084:B131085" xr:uid="{FC35F573-19F6-43AC-B957-48CDDAF8432B}">
      <formula1>L65535</formula1>
      <formula2>L65536</formula2>
    </dataValidation>
    <dataValidation type="list" allowBlank="1" showInputMessage="1" showErrorMessage="1" sqref="B12 E12" xr:uid="{D90BD253-2A1B-4351-A0BC-64391C2670BF}">
      <formula1>$L$36:$L$73</formula1>
    </dataValidation>
    <dataValidation type="list" allowBlank="1" showInputMessage="1" showErrorMessage="1" sqref="B6:D6" xr:uid="{615444B6-44AA-4ED0-9902-874DE739FA88}">
      <formula1>$O$5:$O$811</formula1>
    </dataValidation>
  </dataValidations>
  <printOptions horizontalCentered="1"/>
  <pageMargins left="0.25" right="0.25" top="0.75" bottom="0.75" header="0.3" footer="0.3"/>
  <pageSetup scale="74"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9E62A480-9562-40AA-A398-37694D77F6F8}">
          <x14:formula1>
            <xm:f>'Pay Table'!$A$2:$A$225</xm:f>
          </x14:formula1>
          <xm:sqref>B7 E7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92862-5503-471C-9D3F-E4295E913DA2}">
  <dimension ref="A1:N225"/>
  <sheetViews>
    <sheetView workbookViewId="0">
      <pane xSplit="2" ySplit="2" topLeftCell="C3" activePane="bottomRight" state="frozen"/>
      <selection pane="topRight" activeCell="C1" sqref="C1"/>
      <selection pane="bottomLeft" activeCell="A3" sqref="A3"/>
      <selection pane="bottomRight" activeCell="M5" sqref="M5"/>
    </sheetView>
  </sheetViews>
  <sheetFormatPr defaultRowHeight="15" x14ac:dyDescent="0.25"/>
  <cols>
    <col min="1" max="1" width="14.85546875" customWidth="1"/>
    <col min="2" max="2" width="38.42578125" hidden="1" customWidth="1"/>
    <col min="3" max="14" width="11.7109375" customWidth="1"/>
    <col min="256" max="256" width="8.7109375" bestFit="1" customWidth="1"/>
    <col min="257" max="257" width="6.140625" bestFit="1" customWidth="1"/>
    <col min="258" max="258" width="32.7109375" bestFit="1" customWidth="1"/>
    <col min="259" max="270" width="11.7109375" customWidth="1"/>
    <col min="512" max="512" width="8.7109375" bestFit="1" customWidth="1"/>
    <col min="513" max="513" width="6.140625" bestFit="1" customWidth="1"/>
    <col min="514" max="514" width="32.7109375" bestFit="1" customWidth="1"/>
    <col min="515" max="526" width="11.7109375" customWidth="1"/>
    <col min="768" max="768" width="8.7109375" bestFit="1" customWidth="1"/>
    <col min="769" max="769" width="6.140625" bestFit="1" customWidth="1"/>
    <col min="770" max="770" width="32.7109375" bestFit="1" customWidth="1"/>
    <col min="771" max="782" width="11.7109375" customWidth="1"/>
    <col min="1024" max="1024" width="8.7109375" bestFit="1" customWidth="1"/>
    <col min="1025" max="1025" width="6.140625" bestFit="1" customWidth="1"/>
    <col min="1026" max="1026" width="32.7109375" bestFit="1" customWidth="1"/>
    <col min="1027" max="1038" width="11.7109375" customWidth="1"/>
    <col min="1280" max="1280" width="8.7109375" bestFit="1" customWidth="1"/>
    <col min="1281" max="1281" width="6.140625" bestFit="1" customWidth="1"/>
    <col min="1282" max="1282" width="32.7109375" bestFit="1" customWidth="1"/>
    <col min="1283" max="1294" width="11.7109375" customWidth="1"/>
    <col min="1536" max="1536" width="8.7109375" bestFit="1" customWidth="1"/>
    <col min="1537" max="1537" width="6.140625" bestFit="1" customWidth="1"/>
    <col min="1538" max="1538" width="32.7109375" bestFit="1" customWidth="1"/>
    <col min="1539" max="1550" width="11.7109375" customWidth="1"/>
    <col min="1792" max="1792" width="8.7109375" bestFit="1" customWidth="1"/>
    <col min="1793" max="1793" width="6.140625" bestFit="1" customWidth="1"/>
    <col min="1794" max="1794" width="32.7109375" bestFit="1" customWidth="1"/>
    <col min="1795" max="1806" width="11.7109375" customWidth="1"/>
    <col min="2048" max="2048" width="8.7109375" bestFit="1" customWidth="1"/>
    <col min="2049" max="2049" width="6.140625" bestFit="1" customWidth="1"/>
    <col min="2050" max="2050" width="32.7109375" bestFit="1" customWidth="1"/>
    <col min="2051" max="2062" width="11.7109375" customWidth="1"/>
    <col min="2304" max="2304" width="8.7109375" bestFit="1" customWidth="1"/>
    <col min="2305" max="2305" width="6.140625" bestFit="1" customWidth="1"/>
    <col min="2306" max="2306" width="32.7109375" bestFit="1" customWidth="1"/>
    <col min="2307" max="2318" width="11.7109375" customWidth="1"/>
    <col min="2560" max="2560" width="8.7109375" bestFit="1" customWidth="1"/>
    <col min="2561" max="2561" width="6.140625" bestFit="1" customWidth="1"/>
    <col min="2562" max="2562" width="32.7109375" bestFit="1" customWidth="1"/>
    <col min="2563" max="2574" width="11.7109375" customWidth="1"/>
    <col min="2816" max="2816" width="8.7109375" bestFit="1" customWidth="1"/>
    <col min="2817" max="2817" width="6.140625" bestFit="1" customWidth="1"/>
    <col min="2818" max="2818" width="32.7109375" bestFit="1" customWidth="1"/>
    <col min="2819" max="2830" width="11.7109375" customWidth="1"/>
    <col min="3072" max="3072" width="8.7109375" bestFit="1" customWidth="1"/>
    <col min="3073" max="3073" width="6.140625" bestFit="1" customWidth="1"/>
    <col min="3074" max="3074" width="32.7109375" bestFit="1" customWidth="1"/>
    <col min="3075" max="3086" width="11.7109375" customWidth="1"/>
    <col min="3328" max="3328" width="8.7109375" bestFit="1" customWidth="1"/>
    <col min="3329" max="3329" width="6.140625" bestFit="1" customWidth="1"/>
    <col min="3330" max="3330" width="32.7109375" bestFit="1" customWidth="1"/>
    <col min="3331" max="3342" width="11.7109375" customWidth="1"/>
    <col min="3584" max="3584" width="8.7109375" bestFit="1" customWidth="1"/>
    <col min="3585" max="3585" width="6.140625" bestFit="1" customWidth="1"/>
    <col min="3586" max="3586" width="32.7109375" bestFit="1" customWidth="1"/>
    <col min="3587" max="3598" width="11.7109375" customWidth="1"/>
    <col min="3840" max="3840" width="8.7109375" bestFit="1" customWidth="1"/>
    <col min="3841" max="3841" width="6.140625" bestFit="1" customWidth="1"/>
    <col min="3842" max="3842" width="32.7109375" bestFit="1" customWidth="1"/>
    <col min="3843" max="3854" width="11.7109375" customWidth="1"/>
    <col min="4096" max="4096" width="8.7109375" bestFit="1" customWidth="1"/>
    <col min="4097" max="4097" width="6.140625" bestFit="1" customWidth="1"/>
    <col min="4098" max="4098" width="32.7109375" bestFit="1" customWidth="1"/>
    <col min="4099" max="4110" width="11.7109375" customWidth="1"/>
    <col min="4352" max="4352" width="8.7109375" bestFit="1" customWidth="1"/>
    <col min="4353" max="4353" width="6.140625" bestFit="1" customWidth="1"/>
    <col min="4354" max="4354" width="32.7109375" bestFit="1" customWidth="1"/>
    <col min="4355" max="4366" width="11.7109375" customWidth="1"/>
    <col min="4608" max="4608" width="8.7109375" bestFit="1" customWidth="1"/>
    <col min="4609" max="4609" width="6.140625" bestFit="1" customWidth="1"/>
    <col min="4610" max="4610" width="32.7109375" bestFit="1" customWidth="1"/>
    <col min="4611" max="4622" width="11.7109375" customWidth="1"/>
    <col min="4864" max="4864" width="8.7109375" bestFit="1" customWidth="1"/>
    <col min="4865" max="4865" width="6.140625" bestFit="1" customWidth="1"/>
    <col min="4866" max="4866" width="32.7109375" bestFit="1" customWidth="1"/>
    <col min="4867" max="4878" width="11.7109375" customWidth="1"/>
    <col min="5120" max="5120" width="8.7109375" bestFit="1" customWidth="1"/>
    <col min="5121" max="5121" width="6.140625" bestFit="1" customWidth="1"/>
    <col min="5122" max="5122" width="32.7109375" bestFit="1" customWidth="1"/>
    <col min="5123" max="5134" width="11.7109375" customWidth="1"/>
    <col min="5376" max="5376" width="8.7109375" bestFit="1" customWidth="1"/>
    <col min="5377" max="5377" width="6.140625" bestFit="1" customWidth="1"/>
    <col min="5378" max="5378" width="32.7109375" bestFit="1" customWidth="1"/>
    <col min="5379" max="5390" width="11.7109375" customWidth="1"/>
    <col min="5632" max="5632" width="8.7109375" bestFit="1" customWidth="1"/>
    <col min="5633" max="5633" width="6.140625" bestFit="1" customWidth="1"/>
    <col min="5634" max="5634" width="32.7109375" bestFit="1" customWidth="1"/>
    <col min="5635" max="5646" width="11.7109375" customWidth="1"/>
    <col min="5888" max="5888" width="8.7109375" bestFit="1" customWidth="1"/>
    <col min="5889" max="5889" width="6.140625" bestFit="1" customWidth="1"/>
    <col min="5890" max="5890" width="32.7109375" bestFit="1" customWidth="1"/>
    <col min="5891" max="5902" width="11.7109375" customWidth="1"/>
    <col min="6144" max="6144" width="8.7109375" bestFit="1" customWidth="1"/>
    <col min="6145" max="6145" width="6.140625" bestFit="1" customWidth="1"/>
    <col min="6146" max="6146" width="32.7109375" bestFit="1" customWidth="1"/>
    <col min="6147" max="6158" width="11.7109375" customWidth="1"/>
    <col min="6400" max="6400" width="8.7109375" bestFit="1" customWidth="1"/>
    <col min="6401" max="6401" width="6.140625" bestFit="1" customWidth="1"/>
    <col min="6402" max="6402" width="32.7109375" bestFit="1" customWidth="1"/>
    <col min="6403" max="6414" width="11.7109375" customWidth="1"/>
    <col min="6656" max="6656" width="8.7109375" bestFit="1" customWidth="1"/>
    <col min="6657" max="6657" width="6.140625" bestFit="1" customWidth="1"/>
    <col min="6658" max="6658" width="32.7109375" bestFit="1" customWidth="1"/>
    <col min="6659" max="6670" width="11.7109375" customWidth="1"/>
    <col min="6912" max="6912" width="8.7109375" bestFit="1" customWidth="1"/>
    <col min="6913" max="6913" width="6.140625" bestFit="1" customWidth="1"/>
    <col min="6914" max="6914" width="32.7109375" bestFit="1" customWidth="1"/>
    <col min="6915" max="6926" width="11.7109375" customWidth="1"/>
    <col min="7168" max="7168" width="8.7109375" bestFit="1" customWidth="1"/>
    <col min="7169" max="7169" width="6.140625" bestFit="1" customWidth="1"/>
    <col min="7170" max="7170" width="32.7109375" bestFit="1" customWidth="1"/>
    <col min="7171" max="7182" width="11.7109375" customWidth="1"/>
    <col min="7424" max="7424" width="8.7109375" bestFit="1" customWidth="1"/>
    <col min="7425" max="7425" width="6.140625" bestFit="1" customWidth="1"/>
    <col min="7426" max="7426" width="32.7109375" bestFit="1" customWidth="1"/>
    <col min="7427" max="7438" width="11.7109375" customWidth="1"/>
    <col min="7680" max="7680" width="8.7109375" bestFit="1" customWidth="1"/>
    <col min="7681" max="7681" width="6.140625" bestFit="1" customWidth="1"/>
    <col min="7682" max="7682" width="32.7109375" bestFit="1" customWidth="1"/>
    <col min="7683" max="7694" width="11.7109375" customWidth="1"/>
    <col min="7936" max="7936" width="8.7109375" bestFit="1" customWidth="1"/>
    <col min="7937" max="7937" width="6.140625" bestFit="1" customWidth="1"/>
    <col min="7938" max="7938" width="32.7109375" bestFit="1" customWidth="1"/>
    <col min="7939" max="7950" width="11.7109375" customWidth="1"/>
    <col min="8192" max="8192" width="8.7109375" bestFit="1" customWidth="1"/>
    <col min="8193" max="8193" width="6.140625" bestFit="1" customWidth="1"/>
    <col min="8194" max="8194" width="32.7109375" bestFit="1" customWidth="1"/>
    <col min="8195" max="8206" width="11.7109375" customWidth="1"/>
    <col min="8448" max="8448" width="8.7109375" bestFit="1" customWidth="1"/>
    <col min="8449" max="8449" width="6.140625" bestFit="1" customWidth="1"/>
    <col min="8450" max="8450" width="32.7109375" bestFit="1" customWidth="1"/>
    <col min="8451" max="8462" width="11.7109375" customWidth="1"/>
    <col min="8704" max="8704" width="8.7109375" bestFit="1" customWidth="1"/>
    <col min="8705" max="8705" width="6.140625" bestFit="1" customWidth="1"/>
    <col min="8706" max="8706" width="32.7109375" bestFit="1" customWidth="1"/>
    <col min="8707" max="8718" width="11.7109375" customWidth="1"/>
    <col min="8960" max="8960" width="8.7109375" bestFit="1" customWidth="1"/>
    <col min="8961" max="8961" width="6.140625" bestFit="1" customWidth="1"/>
    <col min="8962" max="8962" width="32.7109375" bestFit="1" customWidth="1"/>
    <col min="8963" max="8974" width="11.7109375" customWidth="1"/>
    <col min="9216" max="9216" width="8.7109375" bestFit="1" customWidth="1"/>
    <col min="9217" max="9217" width="6.140625" bestFit="1" customWidth="1"/>
    <col min="9218" max="9218" width="32.7109375" bestFit="1" customWidth="1"/>
    <col min="9219" max="9230" width="11.7109375" customWidth="1"/>
    <col min="9472" max="9472" width="8.7109375" bestFit="1" customWidth="1"/>
    <col min="9473" max="9473" width="6.140625" bestFit="1" customWidth="1"/>
    <col min="9474" max="9474" width="32.7109375" bestFit="1" customWidth="1"/>
    <col min="9475" max="9486" width="11.7109375" customWidth="1"/>
    <col min="9728" max="9728" width="8.7109375" bestFit="1" customWidth="1"/>
    <col min="9729" max="9729" width="6.140625" bestFit="1" customWidth="1"/>
    <col min="9730" max="9730" width="32.7109375" bestFit="1" customWidth="1"/>
    <col min="9731" max="9742" width="11.7109375" customWidth="1"/>
    <col min="9984" max="9984" width="8.7109375" bestFit="1" customWidth="1"/>
    <col min="9985" max="9985" width="6.140625" bestFit="1" customWidth="1"/>
    <col min="9986" max="9986" width="32.7109375" bestFit="1" customWidth="1"/>
    <col min="9987" max="9998" width="11.7109375" customWidth="1"/>
    <col min="10240" max="10240" width="8.7109375" bestFit="1" customWidth="1"/>
    <col min="10241" max="10241" width="6.140625" bestFit="1" customWidth="1"/>
    <col min="10242" max="10242" width="32.7109375" bestFit="1" customWidth="1"/>
    <col min="10243" max="10254" width="11.7109375" customWidth="1"/>
    <col min="10496" max="10496" width="8.7109375" bestFit="1" customWidth="1"/>
    <col min="10497" max="10497" width="6.140625" bestFit="1" customWidth="1"/>
    <col min="10498" max="10498" width="32.7109375" bestFit="1" customWidth="1"/>
    <col min="10499" max="10510" width="11.7109375" customWidth="1"/>
    <col min="10752" max="10752" width="8.7109375" bestFit="1" customWidth="1"/>
    <col min="10753" max="10753" width="6.140625" bestFit="1" customWidth="1"/>
    <col min="10754" max="10754" width="32.7109375" bestFit="1" customWidth="1"/>
    <col min="10755" max="10766" width="11.7109375" customWidth="1"/>
    <col min="11008" max="11008" width="8.7109375" bestFit="1" customWidth="1"/>
    <col min="11009" max="11009" width="6.140625" bestFit="1" customWidth="1"/>
    <col min="11010" max="11010" width="32.7109375" bestFit="1" customWidth="1"/>
    <col min="11011" max="11022" width="11.7109375" customWidth="1"/>
    <col min="11264" max="11264" width="8.7109375" bestFit="1" customWidth="1"/>
    <col min="11265" max="11265" width="6.140625" bestFit="1" customWidth="1"/>
    <col min="11266" max="11266" width="32.7109375" bestFit="1" customWidth="1"/>
    <col min="11267" max="11278" width="11.7109375" customWidth="1"/>
    <col min="11520" max="11520" width="8.7109375" bestFit="1" customWidth="1"/>
    <col min="11521" max="11521" width="6.140625" bestFit="1" customWidth="1"/>
    <col min="11522" max="11522" width="32.7109375" bestFit="1" customWidth="1"/>
    <col min="11523" max="11534" width="11.7109375" customWidth="1"/>
    <col min="11776" max="11776" width="8.7109375" bestFit="1" customWidth="1"/>
    <col min="11777" max="11777" width="6.140625" bestFit="1" customWidth="1"/>
    <col min="11778" max="11778" width="32.7109375" bestFit="1" customWidth="1"/>
    <col min="11779" max="11790" width="11.7109375" customWidth="1"/>
    <col min="12032" max="12032" width="8.7109375" bestFit="1" customWidth="1"/>
    <col min="12033" max="12033" width="6.140625" bestFit="1" customWidth="1"/>
    <col min="12034" max="12034" width="32.7109375" bestFit="1" customWidth="1"/>
    <col min="12035" max="12046" width="11.7109375" customWidth="1"/>
    <col min="12288" max="12288" width="8.7109375" bestFit="1" customWidth="1"/>
    <col min="12289" max="12289" width="6.140625" bestFit="1" customWidth="1"/>
    <col min="12290" max="12290" width="32.7109375" bestFit="1" customWidth="1"/>
    <col min="12291" max="12302" width="11.7109375" customWidth="1"/>
    <col min="12544" max="12544" width="8.7109375" bestFit="1" customWidth="1"/>
    <col min="12545" max="12545" width="6.140625" bestFit="1" customWidth="1"/>
    <col min="12546" max="12546" width="32.7109375" bestFit="1" customWidth="1"/>
    <col min="12547" max="12558" width="11.7109375" customWidth="1"/>
    <col min="12800" max="12800" width="8.7109375" bestFit="1" customWidth="1"/>
    <col min="12801" max="12801" width="6.140625" bestFit="1" customWidth="1"/>
    <col min="12802" max="12802" width="32.7109375" bestFit="1" customWidth="1"/>
    <col min="12803" max="12814" width="11.7109375" customWidth="1"/>
    <col min="13056" max="13056" width="8.7109375" bestFit="1" customWidth="1"/>
    <col min="13057" max="13057" width="6.140625" bestFit="1" customWidth="1"/>
    <col min="13058" max="13058" width="32.7109375" bestFit="1" customWidth="1"/>
    <col min="13059" max="13070" width="11.7109375" customWidth="1"/>
    <col min="13312" max="13312" width="8.7109375" bestFit="1" customWidth="1"/>
    <col min="13313" max="13313" width="6.140625" bestFit="1" customWidth="1"/>
    <col min="13314" max="13314" width="32.7109375" bestFit="1" customWidth="1"/>
    <col min="13315" max="13326" width="11.7109375" customWidth="1"/>
    <col min="13568" max="13568" width="8.7109375" bestFit="1" customWidth="1"/>
    <col min="13569" max="13569" width="6.140625" bestFit="1" customWidth="1"/>
    <col min="13570" max="13570" width="32.7109375" bestFit="1" customWidth="1"/>
    <col min="13571" max="13582" width="11.7109375" customWidth="1"/>
    <col min="13824" max="13824" width="8.7109375" bestFit="1" customWidth="1"/>
    <col min="13825" max="13825" width="6.140625" bestFit="1" customWidth="1"/>
    <col min="13826" max="13826" width="32.7109375" bestFit="1" customWidth="1"/>
    <col min="13827" max="13838" width="11.7109375" customWidth="1"/>
    <col min="14080" max="14080" width="8.7109375" bestFit="1" customWidth="1"/>
    <col min="14081" max="14081" width="6.140625" bestFit="1" customWidth="1"/>
    <col min="14082" max="14082" width="32.7109375" bestFit="1" customWidth="1"/>
    <col min="14083" max="14094" width="11.7109375" customWidth="1"/>
    <col min="14336" max="14336" width="8.7109375" bestFit="1" customWidth="1"/>
    <col min="14337" max="14337" width="6.140625" bestFit="1" customWidth="1"/>
    <col min="14338" max="14338" width="32.7109375" bestFit="1" customWidth="1"/>
    <col min="14339" max="14350" width="11.7109375" customWidth="1"/>
    <col min="14592" max="14592" width="8.7109375" bestFit="1" customWidth="1"/>
    <col min="14593" max="14593" width="6.140625" bestFit="1" customWidth="1"/>
    <col min="14594" max="14594" width="32.7109375" bestFit="1" customWidth="1"/>
    <col min="14595" max="14606" width="11.7109375" customWidth="1"/>
    <col min="14848" max="14848" width="8.7109375" bestFit="1" customWidth="1"/>
    <col min="14849" max="14849" width="6.140625" bestFit="1" customWidth="1"/>
    <col min="14850" max="14850" width="32.7109375" bestFit="1" customWidth="1"/>
    <col min="14851" max="14862" width="11.7109375" customWidth="1"/>
    <col min="15104" max="15104" width="8.7109375" bestFit="1" customWidth="1"/>
    <col min="15105" max="15105" width="6.140625" bestFit="1" customWidth="1"/>
    <col min="15106" max="15106" width="32.7109375" bestFit="1" customWidth="1"/>
    <col min="15107" max="15118" width="11.7109375" customWidth="1"/>
    <col min="15360" max="15360" width="8.7109375" bestFit="1" customWidth="1"/>
    <col min="15361" max="15361" width="6.140625" bestFit="1" customWidth="1"/>
    <col min="15362" max="15362" width="32.7109375" bestFit="1" customWidth="1"/>
    <col min="15363" max="15374" width="11.7109375" customWidth="1"/>
    <col min="15616" max="15616" width="8.7109375" bestFit="1" customWidth="1"/>
    <col min="15617" max="15617" width="6.140625" bestFit="1" customWidth="1"/>
    <col min="15618" max="15618" width="32.7109375" bestFit="1" customWidth="1"/>
    <col min="15619" max="15630" width="11.7109375" customWidth="1"/>
    <col min="15872" max="15872" width="8.7109375" bestFit="1" customWidth="1"/>
    <col min="15873" max="15873" width="6.140625" bestFit="1" customWidth="1"/>
    <col min="15874" max="15874" width="32.7109375" bestFit="1" customWidth="1"/>
    <col min="15875" max="15886" width="11.7109375" customWidth="1"/>
    <col min="16128" max="16128" width="8.7109375" bestFit="1" customWidth="1"/>
    <col min="16129" max="16129" width="6.140625" bestFit="1" customWidth="1"/>
    <col min="16130" max="16130" width="32.7109375" bestFit="1" customWidth="1"/>
    <col min="16131" max="16142" width="11.7109375" customWidth="1"/>
  </cols>
  <sheetData>
    <row r="1" spans="1:14" x14ac:dyDescent="0.25">
      <c r="C1" s="191" t="s">
        <v>67</v>
      </c>
      <c r="D1" s="191"/>
      <c r="E1" s="191"/>
      <c r="F1" s="191"/>
      <c r="G1" s="191"/>
      <c r="H1" s="191"/>
      <c r="I1" s="191"/>
      <c r="J1" s="191"/>
      <c r="K1" s="191"/>
      <c r="L1" s="191"/>
      <c r="M1" s="191"/>
      <c r="N1" s="191"/>
    </row>
    <row r="2" spans="1:14" s="52" customFormat="1" x14ac:dyDescent="0.25">
      <c r="A2" s="64" t="s">
        <v>72</v>
      </c>
      <c r="B2" s="59"/>
      <c r="C2" s="58">
        <v>1</v>
      </c>
      <c r="D2" s="58">
        <v>2</v>
      </c>
      <c r="E2" s="58">
        <v>3</v>
      </c>
      <c r="F2" s="58">
        <v>4</v>
      </c>
      <c r="G2" s="58">
        <v>5</v>
      </c>
      <c r="H2" s="58">
        <v>6</v>
      </c>
      <c r="I2" s="58">
        <v>7</v>
      </c>
      <c r="J2" s="58">
        <v>8</v>
      </c>
      <c r="K2" s="58">
        <v>9</v>
      </c>
      <c r="L2" s="58">
        <v>10</v>
      </c>
      <c r="M2" s="58">
        <v>11</v>
      </c>
      <c r="N2" s="58" t="s">
        <v>76</v>
      </c>
    </row>
    <row r="3" spans="1:14" s="52" customFormat="1" x14ac:dyDescent="0.25">
      <c r="A3" s="61" t="s">
        <v>88</v>
      </c>
      <c r="B3" s="61">
        <v>1</v>
      </c>
      <c r="C3" s="53">
        <v>43875</v>
      </c>
      <c r="D3" s="53">
        <v>45610.5</v>
      </c>
      <c r="E3" s="53">
        <v>47463</v>
      </c>
      <c r="F3" s="53">
        <v>49530</v>
      </c>
      <c r="G3" s="53">
        <v>51499.5</v>
      </c>
      <c r="H3" s="53">
        <v>53722.5</v>
      </c>
      <c r="I3" s="53">
        <v>56043</v>
      </c>
      <c r="J3" s="53">
        <v>58539</v>
      </c>
      <c r="K3" s="53">
        <v>61093.5</v>
      </c>
      <c r="L3" s="53">
        <v>63823.499999999993</v>
      </c>
      <c r="M3" s="53">
        <v>66573</v>
      </c>
      <c r="N3" s="54">
        <v>69459</v>
      </c>
    </row>
    <row r="4" spans="1:14" s="52" customFormat="1" x14ac:dyDescent="0.25">
      <c r="A4" s="61" t="s">
        <v>89</v>
      </c>
      <c r="B4" s="61">
        <v>2</v>
      </c>
      <c r="C4" s="53">
        <v>49530</v>
      </c>
      <c r="D4" s="53">
        <v>51499.5</v>
      </c>
      <c r="E4" s="53">
        <v>53722.5</v>
      </c>
      <c r="F4" s="53">
        <v>56043</v>
      </c>
      <c r="G4" s="53">
        <v>58539</v>
      </c>
      <c r="H4" s="53">
        <v>61093.5</v>
      </c>
      <c r="I4" s="53">
        <v>63823.499999999993</v>
      </c>
      <c r="J4" s="53">
        <v>66573</v>
      </c>
      <c r="K4" s="53">
        <v>69459</v>
      </c>
      <c r="L4" s="53">
        <v>72579</v>
      </c>
      <c r="M4" s="53">
        <v>75757.5</v>
      </c>
      <c r="N4" s="54">
        <v>79365</v>
      </c>
    </row>
    <row r="5" spans="1:14" s="52" customFormat="1" x14ac:dyDescent="0.25">
      <c r="A5" s="60" t="s">
        <v>90</v>
      </c>
      <c r="B5" s="60">
        <v>3</v>
      </c>
      <c r="C5" s="53">
        <v>56043</v>
      </c>
      <c r="D5" s="53">
        <v>58539</v>
      </c>
      <c r="E5" s="53">
        <v>61093.5</v>
      </c>
      <c r="F5" s="53">
        <v>63823.499999999993</v>
      </c>
      <c r="G5" s="53">
        <v>66573</v>
      </c>
      <c r="H5" s="53">
        <v>69459</v>
      </c>
      <c r="I5" s="53">
        <v>72579</v>
      </c>
      <c r="J5" s="53">
        <v>75757.5</v>
      </c>
      <c r="K5" s="53">
        <v>79365</v>
      </c>
      <c r="L5" s="53">
        <v>83070</v>
      </c>
      <c r="M5" s="53">
        <v>86814</v>
      </c>
      <c r="N5" s="54">
        <v>90928.5</v>
      </c>
    </row>
    <row r="6" spans="1:14" s="52" customFormat="1" x14ac:dyDescent="0.25">
      <c r="A6" s="60" t="s">
        <v>91</v>
      </c>
      <c r="B6" s="61">
        <v>4</v>
      </c>
      <c r="C6" s="53">
        <v>61093.5</v>
      </c>
      <c r="D6" s="53">
        <v>63823.499999999993</v>
      </c>
      <c r="E6" s="53">
        <v>66573</v>
      </c>
      <c r="F6" s="53">
        <v>69459</v>
      </c>
      <c r="G6" s="53">
        <v>72579</v>
      </c>
      <c r="H6" s="53">
        <v>75757.5</v>
      </c>
      <c r="I6" s="53">
        <v>79365</v>
      </c>
      <c r="J6" s="53">
        <v>83070</v>
      </c>
      <c r="K6" s="53">
        <v>86814</v>
      </c>
      <c r="L6" s="53">
        <v>90928.5</v>
      </c>
      <c r="M6" s="53">
        <v>95218.5</v>
      </c>
      <c r="N6" s="54">
        <v>99586.5</v>
      </c>
    </row>
    <row r="7" spans="1:14" s="52" customFormat="1" x14ac:dyDescent="0.25">
      <c r="A7" s="60" t="s">
        <v>101</v>
      </c>
      <c r="B7" s="61">
        <v>5</v>
      </c>
      <c r="C7" s="53">
        <v>66573</v>
      </c>
      <c r="D7" s="53">
        <v>69459</v>
      </c>
      <c r="E7" s="53">
        <v>72579</v>
      </c>
      <c r="F7" s="53">
        <v>75757.5</v>
      </c>
      <c r="G7" s="53">
        <v>79365</v>
      </c>
      <c r="H7" s="53">
        <v>83070</v>
      </c>
      <c r="I7" s="53">
        <v>86814</v>
      </c>
      <c r="J7" s="53">
        <v>90928.5</v>
      </c>
      <c r="K7" s="53">
        <v>95218.5</v>
      </c>
      <c r="L7" s="53">
        <v>99586.5</v>
      </c>
      <c r="M7" s="53">
        <v>104247</v>
      </c>
      <c r="N7" s="54">
        <v>108966</v>
      </c>
    </row>
    <row r="8" spans="1:14" s="52" customFormat="1" x14ac:dyDescent="0.25">
      <c r="A8" s="60" t="s">
        <v>102</v>
      </c>
      <c r="B8" s="60">
        <v>6</v>
      </c>
      <c r="C8" s="53">
        <v>72579</v>
      </c>
      <c r="D8" s="53">
        <v>75757.5</v>
      </c>
      <c r="E8" s="53">
        <v>79365</v>
      </c>
      <c r="F8" s="53">
        <v>83070</v>
      </c>
      <c r="G8" s="53">
        <v>86814</v>
      </c>
      <c r="H8" s="53">
        <v>90928.5</v>
      </c>
      <c r="I8" s="53">
        <v>95218.5</v>
      </c>
      <c r="J8" s="53">
        <v>99586.5</v>
      </c>
      <c r="K8" s="53">
        <v>104247</v>
      </c>
      <c r="L8" s="53">
        <v>108966</v>
      </c>
      <c r="M8" s="53">
        <v>113646</v>
      </c>
      <c r="N8" s="54">
        <v>118365</v>
      </c>
    </row>
    <row r="9" spans="1:14" s="52" customFormat="1" x14ac:dyDescent="0.25">
      <c r="A9" s="60" t="s">
        <v>103</v>
      </c>
      <c r="B9" s="61">
        <v>7</v>
      </c>
      <c r="C9" s="53">
        <v>79365</v>
      </c>
      <c r="D9" s="53">
        <v>83070</v>
      </c>
      <c r="E9" s="53">
        <v>86814</v>
      </c>
      <c r="F9" s="53">
        <v>90928.5</v>
      </c>
      <c r="G9" s="53">
        <v>95218.5</v>
      </c>
      <c r="H9" s="53">
        <v>99586.5</v>
      </c>
      <c r="I9" s="53">
        <v>104247</v>
      </c>
      <c r="J9" s="53">
        <v>108966</v>
      </c>
      <c r="K9" s="53">
        <v>113646</v>
      </c>
      <c r="L9" s="53">
        <v>118365</v>
      </c>
      <c r="M9" s="53">
        <v>123064.5</v>
      </c>
      <c r="N9" s="54">
        <v>127744.50000000001</v>
      </c>
    </row>
    <row r="10" spans="1:14" x14ac:dyDescent="0.25">
      <c r="A10" s="60" t="s">
        <v>104</v>
      </c>
      <c r="B10" s="61">
        <v>8</v>
      </c>
      <c r="C10" s="53">
        <v>83070</v>
      </c>
      <c r="D10" s="53">
        <v>86814</v>
      </c>
      <c r="E10" s="53">
        <v>90928.5</v>
      </c>
      <c r="F10" s="53">
        <v>95218.5</v>
      </c>
      <c r="G10" s="53">
        <v>99586.5</v>
      </c>
      <c r="H10" s="53">
        <v>104247</v>
      </c>
      <c r="I10" s="53">
        <v>108966</v>
      </c>
      <c r="J10" s="53">
        <v>113646</v>
      </c>
      <c r="K10" s="53">
        <v>118365</v>
      </c>
      <c r="L10" s="53">
        <v>123064.5</v>
      </c>
      <c r="M10" s="53">
        <v>127744.50000000001</v>
      </c>
      <c r="N10" s="54">
        <v>130221</v>
      </c>
    </row>
    <row r="11" spans="1:14" x14ac:dyDescent="0.25">
      <c r="A11" s="60" t="s">
        <v>92</v>
      </c>
      <c r="B11" s="60">
        <v>9</v>
      </c>
      <c r="C11" s="53">
        <v>31063.5</v>
      </c>
      <c r="D11" s="53">
        <v>32233.500000000004</v>
      </c>
      <c r="E11" s="53">
        <v>33520.5</v>
      </c>
      <c r="F11" s="53">
        <v>34729.5</v>
      </c>
      <c r="G11" s="53">
        <v>35997</v>
      </c>
      <c r="H11" s="53">
        <v>37498.5</v>
      </c>
      <c r="I11" s="53">
        <v>38922</v>
      </c>
      <c r="J11" s="53">
        <v>40560</v>
      </c>
      <c r="K11" s="53">
        <v>42178.5</v>
      </c>
      <c r="L11" s="53">
        <v>43875</v>
      </c>
      <c r="M11" s="53">
        <v>45610.5</v>
      </c>
      <c r="N11" s="54">
        <v>47463</v>
      </c>
    </row>
    <row r="12" spans="1:14" x14ac:dyDescent="0.25">
      <c r="A12" s="60" t="s">
        <v>93</v>
      </c>
      <c r="B12" s="61">
        <v>10</v>
      </c>
      <c r="C12" s="53">
        <v>34729.5</v>
      </c>
      <c r="D12" s="53">
        <v>35997</v>
      </c>
      <c r="E12" s="53">
        <v>37498.5</v>
      </c>
      <c r="F12" s="53">
        <v>38922</v>
      </c>
      <c r="G12" s="53">
        <v>40560</v>
      </c>
      <c r="H12" s="53">
        <v>42178.5</v>
      </c>
      <c r="I12" s="53">
        <v>43875</v>
      </c>
      <c r="J12" s="53">
        <v>45610.5</v>
      </c>
      <c r="K12" s="53">
        <v>47463</v>
      </c>
      <c r="L12" s="53">
        <v>49530</v>
      </c>
      <c r="M12" s="53">
        <v>51499.5</v>
      </c>
      <c r="N12" s="54">
        <v>53722.5</v>
      </c>
    </row>
    <row r="13" spans="1:14" x14ac:dyDescent="0.25">
      <c r="A13" s="60" t="s">
        <v>94</v>
      </c>
      <c r="B13" s="61">
        <v>11</v>
      </c>
      <c r="C13" s="53">
        <v>38922</v>
      </c>
      <c r="D13" s="53">
        <v>40560</v>
      </c>
      <c r="E13" s="53">
        <v>42178.5</v>
      </c>
      <c r="F13" s="53">
        <v>43875</v>
      </c>
      <c r="G13" s="53">
        <v>45610.5</v>
      </c>
      <c r="H13" s="53">
        <v>47463</v>
      </c>
      <c r="I13" s="53">
        <v>49530</v>
      </c>
      <c r="J13" s="53">
        <v>51499.5</v>
      </c>
      <c r="K13" s="53">
        <v>53722.5</v>
      </c>
      <c r="L13" s="53">
        <v>56043</v>
      </c>
      <c r="M13" s="53">
        <v>58539</v>
      </c>
      <c r="N13" s="54">
        <v>61093.5</v>
      </c>
    </row>
    <row r="14" spans="1:14" x14ac:dyDescent="0.25">
      <c r="A14" s="60" t="s">
        <v>95</v>
      </c>
      <c r="B14" s="60">
        <v>12</v>
      </c>
      <c r="C14" s="53">
        <v>43875</v>
      </c>
      <c r="D14" s="53">
        <v>45610.5</v>
      </c>
      <c r="E14" s="53">
        <v>47463</v>
      </c>
      <c r="F14" s="53">
        <v>49530</v>
      </c>
      <c r="G14" s="53">
        <v>51499.5</v>
      </c>
      <c r="H14" s="53">
        <v>53722.5</v>
      </c>
      <c r="I14" s="53">
        <v>56043</v>
      </c>
      <c r="J14" s="53">
        <v>58539</v>
      </c>
      <c r="K14" s="53">
        <v>61093.5</v>
      </c>
      <c r="L14" s="53">
        <v>63823.499999999993</v>
      </c>
      <c r="M14" s="53">
        <v>66573</v>
      </c>
      <c r="N14" s="54">
        <v>69459</v>
      </c>
    </row>
    <row r="15" spans="1:14" x14ac:dyDescent="0.25">
      <c r="A15" s="60" t="s">
        <v>96</v>
      </c>
      <c r="B15" s="61">
        <v>13</v>
      </c>
      <c r="C15" s="53">
        <v>49530</v>
      </c>
      <c r="D15" s="53">
        <v>51499.5</v>
      </c>
      <c r="E15" s="53">
        <v>53722.5</v>
      </c>
      <c r="F15" s="53">
        <v>56043</v>
      </c>
      <c r="G15" s="53">
        <v>58539</v>
      </c>
      <c r="H15" s="53">
        <v>61093.5</v>
      </c>
      <c r="I15" s="53">
        <v>63823.499999999993</v>
      </c>
      <c r="J15" s="53">
        <v>66573</v>
      </c>
      <c r="K15" s="53">
        <v>69459</v>
      </c>
      <c r="L15" s="53">
        <v>72579</v>
      </c>
      <c r="M15" s="53">
        <v>75757.5</v>
      </c>
      <c r="N15" s="54">
        <v>79365</v>
      </c>
    </row>
    <row r="16" spans="1:14" x14ac:dyDescent="0.25">
      <c r="A16" s="60" t="s">
        <v>97</v>
      </c>
      <c r="B16" s="61">
        <v>14</v>
      </c>
      <c r="C16" s="53">
        <v>56043</v>
      </c>
      <c r="D16" s="53">
        <v>58539</v>
      </c>
      <c r="E16" s="53">
        <v>61093.5</v>
      </c>
      <c r="F16" s="53">
        <v>63823.499999999993</v>
      </c>
      <c r="G16" s="53">
        <v>66573</v>
      </c>
      <c r="H16" s="53">
        <v>69459</v>
      </c>
      <c r="I16" s="53">
        <v>72579</v>
      </c>
      <c r="J16" s="53">
        <v>75757.5</v>
      </c>
      <c r="K16" s="53">
        <v>79365</v>
      </c>
      <c r="L16" s="53">
        <v>83070</v>
      </c>
      <c r="M16" s="53">
        <v>86814</v>
      </c>
      <c r="N16" s="54">
        <v>90928.5</v>
      </c>
    </row>
    <row r="17" spans="1:14" x14ac:dyDescent="0.25">
      <c r="A17" s="60" t="s">
        <v>98</v>
      </c>
      <c r="B17" s="60">
        <v>15</v>
      </c>
      <c r="C17" s="53">
        <v>61093.5</v>
      </c>
      <c r="D17" s="53">
        <v>63823.499999999993</v>
      </c>
      <c r="E17" s="53">
        <v>66573</v>
      </c>
      <c r="F17" s="53">
        <v>69459</v>
      </c>
      <c r="G17" s="53">
        <v>72579</v>
      </c>
      <c r="H17" s="53">
        <v>75757.5</v>
      </c>
      <c r="I17" s="53">
        <v>79365</v>
      </c>
      <c r="J17" s="53">
        <v>83070</v>
      </c>
      <c r="K17" s="53">
        <v>86814</v>
      </c>
      <c r="L17" s="53">
        <v>90928.5</v>
      </c>
      <c r="M17" s="53">
        <v>95218.5</v>
      </c>
      <c r="N17" s="54">
        <v>99586.5</v>
      </c>
    </row>
    <row r="18" spans="1:14" x14ac:dyDescent="0.25">
      <c r="A18" s="60" t="s">
        <v>100</v>
      </c>
      <c r="B18" s="61">
        <v>16</v>
      </c>
      <c r="C18" s="53">
        <v>66573</v>
      </c>
      <c r="D18" s="53">
        <v>69459</v>
      </c>
      <c r="E18" s="53">
        <v>72579</v>
      </c>
      <c r="F18" s="53">
        <v>75757.5</v>
      </c>
      <c r="G18" s="53">
        <v>79365</v>
      </c>
      <c r="H18" s="53">
        <v>83070</v>
      </c>
      <c r="I18" s="53">
        <v>86814</v>
      </c>
      <c r="J18" s="53">
        <v>90928.5</v>
      </c>
      <c r="K18" s="53">
        <v>95218.5</v>
      </c>
      <c r="L18" s="53">
        <v>99586.5</v>
      </c>
      <c r="M18" s="53">
        <v>104247</v>
      </c>
      <c r="N18" s="54">
        <v>108966</v>
      </c>
    </row>
    <row r="19" spans="1:14" x14ac:dyDescent="0.25">
      <c r="A19" s="60" t="s">
        <v>99</v>
      </c>
      <c r="B19" s="61">
        <v>17</v>
      </c>
      <c r="C19" s="53">
        <v>72579</v>
      </c>
      <c r="D19" s="53">
        <v>75757.5</v>
      </c>
      <c r="E19" s="53">
        <v>79365</v>
      </c>
      <c r="F19" s="53">
        <v>83070</v>
      </c>
      <c r="G19" s="53">
        <v>86814</v>
      </c>
      <c r="H19" s="53">
        <v>90928.5</v>
      </c>
      <c r="I19" s="53">
        <v>95218.5</v>
      </c>
      <c r="J19" s="53">
        <v>99586.5</v>
      </c>
      <c r="K19" s="53">
        <v>104247</v>
      </c>
      <c r="L19" s="53">
        <v>108966</v>
      </c>
      <c r="M19" s="53">
        <v>113646</v>
      </c>
      <c r="N19" s="54">
        <v>118365</v>
      </c>
    </row>
    <row r="20" spans="1:14" x14ac:dyDescent="0.25">
      <c r="A20" s="60" t="s">
        <v>49</v>
      </c>
      <c r="B20" s="60">
        <v>18</v>
      </c>
      <c r="C20" s="53">
        <v>79365</v>
      </c>
      <c r="D20" s="53">
        <v>83070</v>
      </c>
      <c r="E20" s="53">
        <v>86814</v>
      </c>
      <c r="F20" s="53">
        <v>90928.5</v>
      </c>
      <c r="G20" s="53">
        <v>95218.5</v>
      </c>
      <c r="H20" s="53">
        <v>99586.5</v>
      </c>
      <c r="I20" s="53">
        <v>104247</v>
      </c>
      <c r="J20" s="53">
        <v>108966</v>
      </c>
      <c r="K20" s="53">
        <v>113646</v>
      </c>
      <c r="L20" s="53">
        <v>118365</v>
      </c>
      <c r="M20" s="53">
        <v>123064.5</v>
      </c>
      <c r="N20" s="54">
        <v>127744.50000000001</v>
      </c>
    </row>
    <row r="21" spans="1:14" x14ac:dyDescent="0.25">
      <c r="A21" s="60" t="s">
        <v>105</v>
      </c>
      <c r="B21" s="61">
        <v>19</v>
      </c>
      <c r="C21" s="53">
        <v>31063.5</v>
      </c>
      <c r="D21" s="53">
        <v>32233.500000000004</v>
      </c>
      <c r="E21" s="53">
        <v>33520.5</v>
      </c>
      <c r="F21" s="53">
        <v>34729.5</v>
      </c>
      <c r="G21" s="53">
        <v>35997</v>
      </c>
      <c r="H21" s="53">
        <v>37498.5</v>
      </c>
      <c r="I21" s="53">
        <v>38922</v>
      </c>
      <c r="J21" s="53">
        <v>40560</v>
      </c>
      <c r="K21" s="53">
        <v>42178.5</v>
      </c>
      <c r="L21" s="53">
        <v>43875</v>
      </c>
      <c r="M21" s="53">
        <v>45610.5</v>
      </c>
      <c r="N21" s="54">
        <v>47463</v>
      </c>
    </row>
    <row r="22" spans="1:14" x14ac:dyDescent="0.25">
      <c r="A22" s="60" t="s">
        <v>106</v>
      </c>
      <c r="B22" s="61">
        <v>20</v>
      </c>
      <c r="C22" s="53">
        <v>34729.5</v>
      </c>
      <c r="D22" s="53">
        <v>35997</v>
      </c>
      <c r="E22" s="53">
        <v>37498.5</v>
      </c>
      <c r="F22" s="53">
        <v>38922</v>
      </c>
      <c r="G22" s="53">
        <v>40560</v>
      </c>
      <c r="H22" s="53">
        <v>42178.5</v>
      </c>
      <c r="I22" s="53">
        <v>43875</v>
      </c>
      <c r="J22" s="53">
        <v>45610.5</v>
      </c>
      <c r="K22" s="53">
        <v>47463</v>
      </c>
      <c r="L22" s="53">
        <v>49530</v>
      </c>
      <c r="M22" s="53">
        <v>51499.5</v>
      </c>
      <c r="N22" s="54">
        <v>53722.5</v>
      </c>
    </row>
    <row r="23" spans="1:14" x14ac:dyDescent="0.25">
      <c r="A23" s="60" t="s">
        <v>107</v>
      </c>
      <c r="B23" s="60">
        <v>21</v>
      </c>
      <c r="C23" s="53">
        <v>38922</v>
      </c>
      <c r="D23" s="53">
        <v>40560</v>
      </c>
      <c r="E23" s="53">
        <v>42178.5</v>
      </c>
      <c r="F23" s="53">
        <v>43875</v>
      </c>
      <c r="G23" s="53">
        <v>45610.5</v>
      </c>
      <c r="H23" s="53">
        <v>47463</v>
      </c>
      <c r="I23" s="53">
        <v>49530</v>
      </c>
      <c r="J23" s="53">
        <v>51499.5</v>
      </c>
      <c r="K23" s="53">
        <v>53722.5</v>
      </c>
      <c r="L23" s="53">
        <v>56043</v>
      </c>
      <c r="M23" s="53">
        <v>58539</v>
      </c>
      <c r="N23" s="54">
        <v>61093.5</v>
      </c>
    </row>
    <row r="24" spans="1:14" x14ac:dyDescent="0.25">
      <c r="A24" s="60" t="s">
        <v>108</v>
      </c>
      <c r="B24" s="61">
        <v>22</v>
      </c>
      <c r="C24" s="53">
        <v>43875</v>
      </c>
      <c r="D24" s="53">
        <v>45610.5</v>
      </c>
      <c r="E24" s="53">
        <v>47463</v>
      </c>
      <c r="F24" s="53">
        <v>49530</v>
      </c>
      <c r="G24" s="53">
        <v>51499.5</v>
      </c>
      <c r="H24" s="53">
        <v>53722.5</v>
      </c>
      <c r="I24" s="53">
        <v>56043</v>
      </c>
      <c r="J24" s="53">
        <v>58539</v>
      </c>
      <c r="K24" s="53">
        <v>61093.5</v>
      </c>
      <c r="L24" s="53">
        <v>63823.499999999993</v>
      </c>
      <c r="M24" s="53">
        <v>66573</v>
      </c>
      <c r="N24" s="54">
        <v>69459</v>
      </c>
    </row>
    <row r="25" spans="1:14" x14ac:dyDescent="0.25">
      <c r="A25" s="60" t="s">
        <v>109</v>
      </c>
      <c r="B25" s="61">
        <v>23</v>
      </c>
      <c r="C25" s="53">
        <v>49530</v>
      </c>
      <c r="D25" s="53">
        <v>51499.5</v>
      </c>
      <c r="E25" s="53">
        <v>53722.5</v>
      </c>
      <c r="F25" s="53">
        <v>56043</v>
      </c>
      <c r="G25" s="53">
        <v>58539</v>
      </c>
      <c r="H25" s="53">
        <v>61093.5</v>
      </c>
      <c r="I25" s="53">
        <v>63823.499999999993</v>
      </c>
      <c r="J25" s="53">
        <v>66573</v>
      </c>
      <c r="K25" s="53">
        <v>69459</v>
      </c>
      <c r="L25" s="53">
        <v>72579</v>
      </c>
      <c r="M25" s="53">
        <v>75757.5</v>
      </c>
      <c r="N25" s="54">
        <v>79365</v>
      </c>
    </row>
    <row r="26" spans="1:14" x14ac:dyDescent="0.25">
      <c r="A26" s="60" t="s">
        <v>110</v>
      </c>
      <c r="B26" s="60">
        <v>24</v>
      </c>
      <c r="C26" s="53">
        <v>56043</v>
      </c>
      <c r="D26" s="53">
        <v>58539</v>
      </c>
      <c r="E26" s="53">
        <v>61093.5</v>
      </c>
      <c r="F26" s="53">
        <v>63823.499999999993</v>
      </c>
      <c r="G26" s="53">
        <v>66573</v>
      </c>
      <c r="H26" s="53">
        <v>69459</v>
      </c>
      <c r="I26" s="53">
        <v>72579</v>
      </c>
      <c r="J26" s="53">
        <v>75757.5</v>
      </c>
      <c r="K26" s="53">
        <v>79365</v>
      </c>
      <c r="L26" s="53">
        <v>83070</v>
      </c>
      <c r="M26" s="53">
        <v>86814</v>
      </c>
      <c r="N26" s="54">
        <v>90928.5</v>
      </c>
    </row>
    <row r="27" spans="1:14" x14ac:dyDescent="0.25">
      <c r="A27" s="60" t="s">
        <v>111</v>
      </c>
      <c r="B27" s="61">
        <v>25</v>
      </c>
      <c r="C27" s="53">
        <v>61093.5</v>
      </c>
      <c r="D27" s="53">
        <v>63823.499999999993</v>
      </c>
      <c r="E27" s="53">
        <v>66573</v>
      </c>
      <c r="F27" s="53">
        <v>69459</v>
      </c>
      <c r="G27" s="53">
        <v>72579</v>
      </c>
      <c r="H27" s="53">
        <v>75757.5</v>
      </c>
      <c r="I27" s="53">
        <v>79365</v>
      </c>
      <c r="J27" s="53">
        <v>83070</v>
      </c>
      <c r="K27" s="53">
        <v>86814</v>
      </c>
      <c r="L27" s="53">
        <v>90928.5</v>
      </c>
      <c r="M27" s="53">
        <v>95218.5</v>
      </c>
      <c r="N27" s="54">
        <v>99586.5</v>
      </c>
    </row>
    <row r="28" spans="1:14" x14ac:dyDescent="0.25">
      <c r="A28" s="60" t="s">
        <v>112</v>
      </c>
      <c r="B28" s="61">
        <v>26</v>
      </c>
      <c r="C28" s="53">
        <v>66573</v>
      </c>
      <c r="D28" s="53">
        <v>69459</v>
      </c>
      <c r="E28" s="53">
        <v>72579</v>
      </c>
      <c r="F28" s="53">
        <v>75757.5</v>
      </c>
      <c r="G28" s="53">
        <v>79365</v>
      </c>
      <c r="H28" s="53">
        <v>83070</v>
      </c>
      <c r="I28" s="53">
        <v>86814</v>
      </c>
      <c r="J28" s="53">
        <v>90928.5</v>
      </c>
      <c r="K28" s="53">
        <v>95218.5</v>
      </c>
      <c r="L28" s="53">
        <v>99586.5</v>
      </c>
      <c r="M28" s="53">
        <v>104247</v>
      </c>
      <c r="N28" s="54">
        <v>108966</v>
      </c>
    </row>
    <row r="29" spans="1:14" x14ac:dyDescent="0.25">
      <c r="A29" s="60" t="s">
        <v>113</v>
      </c>
      <c r="B29" s="60">
        <v>27</v>
      </c>
      <c r="C29" s="53">
        <v>72579</v>
      </c>
      <c r="D29" s="53">
        <v>75757.5</v>
      </c>
      <c r="E29" s="53">
        <v>79365</v>
      </c>
      <c r="F29" s="53">
        <v>83070</v>
      </c>
      <c r="G29" s="53">
        <v>86814</v>
      </c>
      <c r="H29" s="53">
        <v>90928.5</v>
      </c>
      <c r="I29" s="53">
        <v>95218.5</v>
      </c>
      <c r="J29" s="53">
        <v>99586.5</v>
      </c>
      <c r="K29" s="53">
        <v>104247</v>
      </c>
      <c r="L29" s="53">
        <v>108966</v>
      </c>
      <c r="M29" s="53">
        <v>113646</v>
      </c>
      <c r="N29" s="54">
        <v>118365</v>
      </c>
    </row>
    <row r="30" spans="1:14" x14ac:dyDescent="0.25">
      <c r="A30" s="60" t="s">
        <v>50</v>
      </c>
      <c r="B30" s="61">
        <v>28</v>
      </c>
      <c r="C30" s="53">
        <v>79365</v>
      </c>
      <c r="D30" s="53">
        <v>83070</v>
      </c>
      <c r="E30" s="53">
        <v>86814</v>
      </c>
      <c r="F30" s="53">
        <v>90928.5</v>
      </c>
      <c r="G30" s="53">
        <v>95218.5</v>
      </c>
      <c r="H30" s="53">
        <v>99586.5</v>
      </c>
      <c r="I30" s="53">
        <v>104247</v>
      </c>
      <c r="J30" s="53">
        <v>108966</v>
      </c>
      <c r="K30" s="53">
        <v>113646</v>
      </c>
      <c r="L30" s="53">
        <v>118365</v>
      </c>
      <c r="M30" s="53">
        <v>123064.5</v>
      </c>
      <c r="N30" s="54">
        <v>127744.50000000001</v>
      </c>
    </row>
    <row r="31" spans="1:14" x14ac:dyDescent="0.25">
      <c r="A31" s="60" t="s">
        <v>114</v>
      </c>
      <c r="B31" s="61">
        <v>29</v>
      </c>
      <c r="C31" s="53">
        <v>28080</v>
      </c>
      <c r="D31" s="53">
        <v>28840.5</v>
      </c>
      <c r="E31" s="53">
        <v>29854.5</v>
      </c>
      <c r="F31" s="53">
        <v>31063.5</v>
      </c>
      <c r="G31" s="53">
        <v>32233.500000000004</v>
      </c>
      <c r="H31" s="53">
        <v>33520.5</v>
      </c>
      <c r="I31" s="53">
        <v>34729.5</v>
      </c>
      <c r="J31" s="53">
        <v>35997</v>
      </c>
      <c r="K31" s="53">
        <v>37498.5</v>
      </c>
      <c r="L31" s="53">
        <v>38922</v>
      </c>
      <c r="M31" s="53">
        <v>40560</v>
      </c>
      <c r="N31" s="54">
        <v>42178.5</v>
      </c>
    </row>
    <row r="32" spans="1:14" x14ac:dyDescent="0.25">
      <c r="A32" s="60" t="s">
        <v>115</v>
      </c>
      <c r="B32" s="60">
        <v>30</v>
      </c>
      <c r="C32" s="53">
        <v>31063.5</v>
      </c>
      <c r="D32" s="53">
        <v>32233.500000000004</v>
      </c>
      <c r="E32" s="53">
        <v>33520.5</v>
      </c>
      <c r="F32" s="53">
        <v>34729.5</v>
      </c>
      <c r="G32" s="53">
        <v>35997</v>
      </c>
      <c r="H32" s="53">
        <v>37498.5</v>
      </c>
      <c r="I32" s="53">
        <v>38922</v>
      </c>
      <c r="J32" s="53">
        <v>40560</v>
      </c>
      <c r="K32" s="53">
        <v>42178.5</v>
      </c>
      <c r="L32" s="53">
        <v>43875</v>
      </c>
      <c r="M32" s="53">
        <v>45610.5</v>
      </c>
      <c r="N32" s="54">
        <v>47463</v>
      </c>
    </row>
    <row r="33" spans="1:14" x14ac:dyDescent="0.25">
      <c r="A33" s="60" t="s">
        <v>116</v>
      </c>
      <c r="B33" s="61">
        <v>31</v>
      </c>
      <c r="C33" s="53">
        <v>34729.5</v>
      </c>
      <c r="D33" s="53">
        <v>35997</v>
      </c>
      <c r="E33" s="53">
        <v>37498.5</v>
      </c>
      <c r="F33" s="53">
        <v>38922</v>
      </c>
      <c r="G33" s="53">
        <v>40560</v>
      </c>
      <c r="H33" s="53">
        <v>42178.5</v>
      </c>
      <c r="I33" s="53">
        <v>43875</v>
      </c>
      <c r="J33" s="53">
        <v>45610.5</v>
      </c>
      <c r="K33" s="53">
        <v>47463</v>
      </c>
      <c r="L33" s="53">
        <v>49530</v>
      </c>
      <c r="M33" s="53">
        <v>51499.5</v>
      </c>
      <c r="N33" s="54">
        <v>53722.5</v>
      </c>
    </row>
    <row r="34" spans="1:14" x14ac:dyDescent="0.25">
      <c r="A34" s="60" t="s">
        <v>117</v>
      </c>
      <c r="B34" s="61">
        <v>32</v>
      </c>
      <c r="C34" s="53">
        <v>38922</v>
      </c>
      <c r="D34" s="53">
        <v>40560</v>
      </c>
      <c r="E34" s="53">
        <v>42178.5</v>
      </c>
      <c r="F34" s="53">
        <v>43875</v>
      </c>
      <c r="G34" s="53">
        <v>45610.5</v>
      </c>
      <c r="H34" s="53">
        <v>47463</v>
      </c>
      <c r="I34" s="53">
        <v>49530</v>
      </c>
      <c r="J34" s="53">
        <v>51499.5</v>
      </c>
      <c r="K34" s="53">
        <v>53722.5</v>
      </c>
      <c r="L34" s="53">
        <v>56043</v>
      </c>
      <c r="M34" s="53">
        <v>58539</v>
      </c>
      <c r="N34" s="54">
        <v>61093.5</v>
      </c>
    </row>
    <row r="35" spans="1:14" x14ac:dyDescent="0.25">
      <c r="A35" s="60" t="s">
        <v>118</v>
      </c>
      <c r="B35" s="60">
        <v>33</v>
      </c>
      <c r="C35" s="53">
        <v>43875</v>
      </c>
      <c r="D35" s="53">
        <v>45610.5</v>
      </c>
      <c r="E35" s="53">
        <v>47463</v>
      </c>
      <c r="F35" s="53">
        <v>49530</v>
      </c>
      <c r="G35" s="53">
        <v>51499.5</v>
      </c>
      <c r="H35" s="53">
        <v>53722.5</v>
      </c>
      <c r="I35" s="53">
        <v>56043</v>
      </c>
      <c r="J35" s="53">
        <v>58539</v>
      </c>
      <c r="K35" s="53">
        <v>61093.5</v>
      </c>
      <c r="L35" s="53">
        <v>63823.499999999993</v>
      </c>
      <c r="M35" s="53">
        <v>66573</v>
      </c>
      <c r="N35" s="54">
        <v>69459</v>
      </c>
    </row>
    <row r="36" spans="1:14" x14ac:dyDescent="0.25">
      <c r="A36" s="60" t="s">
        <v>119</v>
      </c>
      <c r="B36" s="61">
        <v>34</v>
      </c>
      <c r="C36" s="53">
        <v>49530</v>
      </c>
      <c r="D36" s="53">
        <v>51499.5</v>
      </c>
      <c r="E36" s="53">
        <v>53722.5</v>
      </c>
      <c r="F36" s="53">
        <v>56043</v>
      </c>
      <c r="G36" s="53">
        <v>58539</v>
      </c>
      <c r="H36" s="53">
        <v>61093.5</v>
      </c>
      <c r="I36" s="53">
        <v>63823.499999999993</v>
      </c>
      <c r="J36" s="53">
        <v>66573</v>
      </c>
      <c r="K36" s="53">
        <v>69459</v>
      </c>
      <c r="L36" s="53">
        <v>72579</v>
      </c>
      <c r="M36" s="53">
        <v>75757.5</v>
      </c>
      <c r="N36" s="54">
        <v>79365</v>
      </c>
    </row>
    <row r="37" spans="1:14" x14ac:dyDescent="0.25">
      <c r="A37" s="60" t="s">
        <v>120</v>
      </c>
      <c r="B37" s="61">
        <v>35</v>
      </c>
      <c r="C37" s="53">
        <v>56043</v>
      </c>
      <c r="D37" s="53">
        <v>58539</v>
      </c>
      <c r="E37" s="53">
        <v>61093.5</v>
      </c>
      <c r="F37" s="53">
        <v>63823.499999999993</v>
      </c>
      <c r="G37" s="53">
        <v>66573</v>
      </c>
      <c r="H37" s="53">
        <v>69459</v>
      </c>
      <c r="I37" s="53">
        <v>72579</v>
      </c>
      <c r="J37" s="53">
        <v>75757.5</v>
      </c>
      <c r="K37" s="53">
        <v>79365</v>
      </c>
      <c r="L37" s="53">
        <v>83070</v>
      </c>
      <c r="M37" s="53">
        <v>86814</v>
      </c>
      <c r="N37" s="54">
        <v>90928.5</v>
      </c>
    </row>
    <row r="38" spans="1:14" x14ac:dyDescent="0.25">
      <c r="A38" s="60" t="s">
        <v>121</v>
      </c>
      <c r="B38" s="60">
        <v>36</v>
      </c>
      <c r="C38" s="53">
        <v>61093.5</v>
      </c>
      <c r="D38" s="53">
        <v>63823.499999999993</v>
      </c>
      <c r="E38" s="53">
        <v>66573</v>
      </c>
      <c r="F38" s="53">
        <v>69459</v>
      </c>
      <c r="G38" s="53">
        <v>72579</v>
      </c>
      <c r="H38" s="53">
        <v>75757.5</v>
      </c>
      <c r="I38" s="53">
        <v>79365</v>
      </c>
      <c r="J38" s="53">
        <v>83070</v>
      </c>
      <c r="K38" s="53">
        <v>86814</v>
      </c>
      <c r="L38" s="53">
        <v>90928.5</v>
      </c>
      <c r="M38" s="53">
        <v>95218.5</v>
      </c>
      <c r="N38" s="54">
        <v>99586.5</v>
      </c>
    </row>
    <row r="39" spans="1:14" x14ac:dyDescent="0.25">
      <c r="A39" s="60" t="s">
        <v>122</v>
      </c>
      <c r="B39" s="61">
        <v>37</v>
      </c>
      <c r="C39" s="53">
        <v>66573</v>
      </c>
      <c r="D39" s="53">
        <v>69459</v>
      </c>
      <c r="E39" s="53">
        <v>72579</v>
      </c>
      <c r="F39" s="53">
        <v>75757.5</v>
      </c>
      <c r="G39" s="53">
        <v>79365</v>
      </c>
      <c r="H39" s="53">
        <v>83070</v>
      </c>
      <c r="I39" s="53">
        <v>86814</v>
      </c>
      <c r="J39" s="53">
        <v>90928.5</v>
      </c>
      <c r="K39" s="53">
        <v>95218.5</v>
      </c>
      <c r="L39" s="53">
        <v>99586.5</v>
      </c>
      <c r="M39" s="53">
        <v>104247</v>
      </c>
      <c r="N39" s="54">
        <v>108966</v>
      </c>
    </row>
    <row r="40" spans="1:14" x14ac:dyDescent="0.25">
      <c r="A40" s="60" t="s">
        <v>51</v>
      </c>
      <c r="B40" s="61">
        <v>38</v>
      </c>
      <c r="C40" s="53">
        <v>72579</v>
      </c>
      <c r="D40" s="53">
        <v>75757.5</v>
      </c>
      <c r="E40" s="53">
        <v>79365</v>
      </c>
      <c r="F40" s="53">
        <v>83070</v>
      </c>
      <c r="G40" s="53">
        <v>86814</v>
      </c>
      <c r="H40" s="53">
        <v>90928.5</v>
      </c>
      <c r="I40" s="53">
        <v>95218.5</v>
      </c>
      <c r="J40" s="53">
        <v>99586.5</v>
      </c>
      <c r="K40" s="53">
        <v>104247</v>
      </c>
      <c r="L40" s="53">
        <v>108966</v>
      </c>
      <c r="M40" s="53">
        <v>113646</v>
      </c>
      <c r="N40" s="54">
        <v>118365</v>
      </c>
    </row>
    <row r="41" spans="1:14" x14ac:dyDescent="0.25">
      <c r="A41" s="60" t="s">
        <v>52</v>
      </c>
      <c r="B41" s="60">
        <v>39</v>
      </c>
      <c r="C41" s="53">
        <v>79365</v>
      </c>
      <c r="D41" s="53">
        <v>83070</v>
      </c>
      <c r="E41" s="53">
        <v>86814</v>
      </c>
      <c r="F41" s="53">
        <v>90928.5</v>
      </c>
      <c r="G41" s="53">
        <v>95218.5</v>
      </c>
      <c r="H41" s="53">
        <v>99586.5</v>
      </c>
      <c r="I41" s="53">
        <v>104247</v>
      </c>
      <c r="J41" s="53">
        <v>108966</v>
      </c>
      <c r="K41" s="53">
        <v>113646</v>
      </c>
      <c r="L41" s="53">
        <v>118365</v>
      </c>
      <c r="M41" s="53">
        <v>123064.5</v>
      </c>
      <c r="N41" s="54">
        <v>127744.50000000001</v>
      </c>
    </row>
    <row r="42" spans="1:14" x14ac:dyDescent="0.25">
      <c r="A42" s="60" t="s">
        <v>123</v>
      </c>
      <c r="B42" s="61">
        <v>40</v>
      </c>
      <c r="C42" s="53">
        <v>28080</v>
      </c>
      <c r="D42" s="53">
        <v>28840.5</v>
      </c>
      <c r="E42" s="53">
        <v>29854.5</v>
      </c>
      <c r="F42" s="53">
        <v>31063.5</v>
      </c>
      <c r="G42" s="53">
        <v>32233.500000000004</v>
      </c>
      <c r="H42" s="53">
        <v>33520.5</v>
      </c>
      <c r="I42" s="53">
        <v>34729.5</v>
      </c>
      <c r="J42" s="53">
        <v>35997</v>
      </c>
      <c r="K42" s="53">
        <v>37498.5</v>
      </c>
      <c r="L42" s="53">
        <v>38922</v>
      </c>
      <c r="M42" s="53">
        <v>40560</v>
      </c>
      <c r="N42" s="54">
        <v>42178.5</v>
      </c>
    </row>
    <row r="43" spans="1:14" x14ac:dyDescent="0.25">
      <c r="A43" s="60" t="s">
        <v>124</v>
      </c>
      <c r="B43" s="61">
        <v>41</v>
      </c>
      <c r="C43" s="53">
        <v>31063.5</v>
      </c>
      <c r="D43" s="53">
        <v>32233.500000000004</v>
      </c>
      <c r="E43" s="53">
        <v>33520.5</v>
      </c>
      <c r="F43" s="53">
        <v>34729.5</v>
      </c>
      <c r="G43" s="53">
        <v>35997</v>
      </c>
      <c r="H43" s="53">
        <v>37498.5</v>
      </c>
      <c r="I43" s="53">
        <v>38922</v>
      </c>
      <c r="J43" s="53">
        <v>40560</v>
      </c>
      <c r="K43" s="53">
        <v>42178.5</v>
      </c>
      <c r="L43" s="53">
        <v>43875</v>
      </c>
      <c r="M43" s="53">
        <v>45610.5</v>
      </c>
      <c r="N43" s="54">
        <v>47463</v>
      </c>
    </row>
    <row r="44" spans="1:14" x14ac:dyDescent="0.25">
      <c r="A44" s="60" t="s">
        <v>125</v>
      </c>
      <c r="B44" s="60">
        <v>42</v>
      </c>
      <c r="C44" s="53">
        <v>34729.5</v>
      </c>
      <c r="D44" s="53">
        <v>35997</v>
      </c>
      <c r="E44" s="53">
        <v>37498.5</v>
      </c>
      <c r="F44" s="53">
        <v>38922</v>
      </c>
      <c r="G44" s="53">
        <v>40560</v>
      </c>
      <c r="H44" s="53">
        <v>42178.5</v>
      </c>
      <c r="I44" s="53">
        <v>43875</v>
      </c>
      <c r="J44" s="53">
        <v>45610.5</v>
      </c>
      <c r="K44" s="53">
        <v>47463</v>
      </c>
      <c r="L44" s="53">
        <v>49530</v>
      </c>
      <c r="M44" s="53">
        <v>51499.5</v>
      </c>
      <c r="N44" s="54">
        <v>53722.5</v>
      </c>
    </row>
    <row r="45" spans="1:14" x14ac:dyDescent="0.25">
      <c r="A45" s="60" t="s">
        <v>126</v>
      </c>
      <c r="B45" s="61">
        <v>43</v>
      </c>
      <c r="C45" s="53">
        <v>38922</v>
      </c>
      <c r="D45" s="53">
        <v>40560</v>
      </c>
      <c r="E45" s="53">
        <v>42178.5</v>
      </c>
      <c r="F45" s="53">
        <v>43875</v>
      </c>
      <c r="G45" s="53">
        <v>45610.5</v>
      </c>
      <c r="H45" s="53">
        <v>47463</v>
      </c>
      <c r="I45" s="53">
        <v>49530</v>
      </c>
      <c r="J45" s="53">
        <v>51499.5</v>
      </c>
      <c r="K45" s="53">
        <v>53722.5</v>
      </c>
      <c r="L45" s="53">
        <v>56043</v>
      </c>
      <c r="M45" s="53">
        <v>58539</v>
      </c>
      <c r="N45" s="54">
        <v>61093.5</v>
      </c>
    </row>
    <row r="46" spans="1:14" x14ac:dyDescent="0.25">
      <c r="A46" s="60" t="s">
        <v>127</v>
      </c>
      <c r="B46" s="61">
        <v>44</v>
      </c>
      <c r="C46" s="53">
        <v>43875</v>
      </c>
      <c r="D46" s="53">
        <v>45610.5</v>
      </c>
      <c r="E46" s="53">
        <v>47463</v>
      </c>
      <c r="F46" s="53">
        <v>49530</v>
      </c>
      <c r="G46" s="53">
        <v>51499.5</v>
      </c>
      <c r="H46" s="53">
        <v>53722.5</v>
      </c>
      <c r="I46" s="53">
        <v>56043</v>
      </c>
      <c r="J46" s="53">
        <v>58539</v>
      </c>
      <c r="K46" s="53">
        <v>61093.5</v>
      </c>
      <c r="L46" s="53">
        <v>63823.499999999993</v>
      </c>
      <c r="M46" s="53">
        <v>66573</v>
      </c>
      <c r="N46" s="54">
        <v>69459</v>
      </c>
    </row>
    <row r="47" spans="1:14" x14ac:dyDescent="0.25">
      <c r="A47" s="60" t="s">
        <v>128</v>
      </c>
      <c r="B47" s="60">
        <v>45</v>
      </c>
      <c r="C47" s="53">
        <v>49530</v>
      </c>
      <c r="D47" s="53">
        <v>51499.5</v>
      </c>
      <c r="E47" s="53">
        <v>53722.5</v>
      </c>
      <c r="F47" s="53">
        <v>56043</v>
      </c>
      <c r="G47" s="53">
        <v>58539</v>
      </c>
      <c r="H47" s="53">
        <v>61093.5</v>
      </c>
      <c r="I47" s="53">
        <v>63823.499999999993</v>
      </c>
      <c r="J47" s="53">
        <v>66573</v>
      </c>
      <c r="K47" s="53">
        <v>69459</v>
      </c>
      <c r="L47" s="53">
        <v>72579</v>
      </c>
      <c r="M47" s="53">
        <v>75757.5</v>
      </c>
      <c r="N47" s="54">
        <v>79365</v>
      </c>
    </row>
    <row r="48" spans="1:14" x14ac:dyDescent="0.25">
      <c r="A48" s="60" t="s">
        <v>129</v>
      </c>
      <c r="B48" s="61">
        <v>46</v>
      </c>
      <c r="C48" s="53">
        <v>56043</v>
      </c>
      <c r="D48" s="53">
        <v>58539</v>
      </c>
      <c r="E48" s="53">
        <v>61093.5</v>
      </c>
      <c r="F48" s="53">
        <v>63823.499999999993</v>
      </c>
      <c r="G48" s="53">
        <v>66573</v>
      </c>
      <c r="H48" s="53">
        <v>69459</v>
      </c>
      <c r="I48" s="53">
        <v>72579</v>
      </c>
      <c r="J48" s="53">
        <v>75757.5</v>
      </c>
      <c r="K48" s="53">
        <v>79365</v>
      </c>
      <c r="L48" s="53">
        <v>83070</v>
      </c>
      <c r="M48" s="53">
        <v>86814</v>
      </c>
      <c r="N48" s="54">
        <v>90928.5</v>
      </c>
    </row>
    <row r="49" spans="1:14" x14ac:dyDescent="0.25">
      <c r="A49" s="60" t="s">
        <v>130</v>
      </c>
      <c r="B49" s="61">
        <v>47</v>
      </c>
      <c r="C49" s="53">
        <v>61093.5</v>
      </c>
      <c r="D49" s="53">
        <v>63823.499999999993</v>
      </c>
      <c r="E49" s="53">
        <v>66573</v>
      </c>
      <c r="F49" s="53">
        <v>69459</v>
      </c>
      <c r="G49" s="53">
        <v>72579</v>
      </c>
      <c r="H49" s="53">
        <v>75757.5</v>
      </c>
      <c r="I49" s="53">
        <v>79365</v>
      </c>
      <c r="J49" s="53">
        <v>83070</v>
      </c>
      <c r="K49" s="53">
        <v>86814</v>
      </c>
      <c r="L49" s="53">
        <v>90928.5</v>
      </c>
      <c r="M49" s="53">
        <v>95218.5</v>
      </c>
      <c r="N49" s="54">
        <v>99586.5</v>
      </c>
    </row>
    <row r="50" spans="1:14" x14ac:dyDescent="0.25">
      <c r="A50" s="60" t="s">
        <v>131</v>
      </c>
      <c r="B50" s="60">
        <v>48</v>
      </c>
      <c r="C50" s="53">
        <v>66573</v>
      </c>
      <c r="D50" s="53">
        <v>69459</v>
      </c>
      <c r="E50" s="53">
        <v>72579</v>
      </c>
      <c r="F50" s="53">
        <v>75757.5</v>
      </c>
      <c r="G50" s="53">
        <v>79365</v>
      </c>
      <c r="H50" s="53">
        <v>83070</v>
      </c>
      <c r="I50" s="53">
        <v>86814</v>
      </c>
      <c r="J50" s="53">
        <v>90928.5</v>
      </c>
      <c r="K50" s="53">
        <v>95218.5</v>
      </c>
      <c r="L50" s="53">
        <v>99586.5</v>
      </c>
      <c r="M50" s="53">
        <v>104247</v>
      </c>
      <c r="N50" s="54">
        <v>108966</v>
      </c>
    </row>
    <row r="51" spans="1:14" x14ac:dyDescent="0.25">
      <c r="A51" s="60" t="s">
        <v>53</v>
      </c>
      <c r="B51" s="61">
        <v>49</v>
      </c>
      <c r="C51" s="53">
        <v>72579</v>
      </c>
      <c r="D51" s="53">
        <v>75757.5</v>
      </c>
      <c r="E51" s="53">
        <v>79365</v>
      </c>
      <c r="F51" s="53">
        <v>83070</v>
      </c>
      <c r="G51" s="53">
        <v>86814</v>
      </c>
      <c r="H51" s="53">
        <v>90928.5</v>
      </c>
      <c r="I51" s="53">
        <v>95218.5</v>
      </c>
      <c r="J51" s="53">
        <v>99586.5</v>
      </c>
      <c r="K51" s="53">
        <v>104247</v>
      </c>
      <c r="L51" s="53">
        <v>108966</v>
      </c>
      <c r="M51" s="53">
        <v>113646</v>
      </c>
      <c r="N51" s="54">
        <v>118365</v>
      </c>
    </row>
    <row r="52" spans="1:14" x14ac:dyDescent="0.25">
      <c r="A52" s="60" t="s">
        <v>54</v>
      </c>
      <c r="B52" s="61">
        <v>50</v>
      </c>
      <c r="C52" s="53">
        <v>79365</v>
      </c>
      <c r="D52" s="53">
        <v>83070</v>
      </c>
      <c r="E52" s="53">
        <v>86814</v>
      </c>
      <c r="F52" s="53">
        <v>90928.5</v>
      </c>
      <c r="G52" s="53">
        <v>95218.5</v>
      </c>
      <c r="H52" s="53">
        <v>99586.5</v>
      </c>
      <c r="I52" s="53">
        <v>104247</v>
      </c>
      <c r="J52" s="53">
        <v>108966</v>
      </c>
      <c r="K52" s="53">
        <v>113646</v>
      </c>
      <c r="L52" s="53">
        <v>118365</v>
      </c>
      <c r="M52" s="53">
        <v>123064.5</v>
      </c>
      <c r="N52" s="54">
        <v>127744.50000000001</v>
      </c>
    </row>
    <row r="53" spans="1:14" x14ac:dyDescent="0.25">
      <c r="A53" s="60" t="s">
        <v>132</v>
      </c>
      <c r="B53" s="60">
        <v>51</v>
      </c>
      <c r="C53" s="53">
        <v>31063.5</v>
      </c>
      <c r="D53" s="53">
        <v>32233.500000000004</v>
      </c>
      <c r="E53" s="53">
        <v>33520.5</v>
      </c>
      <c r="F53" s="53">
        <v>34729.5</v>
      </c>
      <c r="G53" s="53">
        <v>35997</v>
      </c>
      <c r="H53" s="53">
        <v>37498.5</v>
      </c>
      <c r="I53" s="53">
        <v>38922</v>
      </c>
      <c r="J53" s="53">
        <v>40560</v>
      </c>
      <c r="K53" s="53">
        <v>42178.5</v>
      </c>
      <c r="L53" s="53">
        <v>43875</v>
      </c>
      <c r="M53" s="53">
        <v>45610.5</v>
      </c>
      <c r="N53" s="54">
        <v>47463</v>
      </c>
    </row>
    <row r="54" spans="1:14" x14ac:dyDescent="0.25">
      <c r="A54" s="60" t="s">
        <v>133</v>
      </c>
      <c r="B54" s="61">
        <v>52</v>
      </c>
      <c r="C54" s="53">
        <v>34729.5</v>
      </c>
      <c r="D54" s="53">
        <v>35997</v>
      </c>
      <c r="E54" s="53">
        <v>37498.5</v>
      </c>
      <c r="F54" s="53">
        <v>38922</v>
      </c>
      <c r="G54" s="53">
        <v>40560</v>
      </c>
      <c r="H54" s="53">
        <v>42178.5</v>
      </c>
      <c r="I54" s="53">
        <v>43875</v>
      </c>
      <c r="J54" s="53">
        <v>45610.5</v>
      </c>
      <c r="K54" s="53">
        <v>47463</v>
      </c>
      <c r="L54" s="53">
        <v>49530</v>
      </c>
      <c r="M54" s="53">
        <v>51499.5</v>
      </c>
      <c r="N54" s="54">
        <v>53722.5</v>
      </c>
    </row>
    <row r="55" spans="1:14" x14ac:dyDescent="0.25">
      <c r="A55" s="60" t="s">
        <v>134</v>
      </c>
      <c r="B55" s="61">
        <v>53</v>
      </c>
      <c r="C55" s="53">
        <v>38922</v>
      </c>
      <c r="D55" s="53">
        <v>40560</v>
      </c>
      <c r="E55" s="53">
        <v>42178.5</v>
      </c>
      <c r="F55" s="53">
        <v>43875</v>
      </c>
      <c r="G55" s="53">
        <v>45610.5</v>
      </c>
      <c r="H55" s="53">
        <v>47463</v>
      </c>
      <c r="I55" s="53">
        <v>49530</v>
      </c>
      <c r="J55" s="53">
        <v>51499.5</v>
      </c>
      <c r="K55" s="53">
        <v>53722.5</v>
      </c>
      <c r="L55" s="53">
        <v>56043</v>
      </c>
      <c r="M55" s="53">
        <v>58539</v>
      </c>
      <c r="N55" s="54">
        <v>61093.5</v>
      </c>
    </row>
    <row r="56" spans="1:14" x14ac:dyDescent="0.25">
      <c r="A56" s="60" t="s">
        <v>135</v>
      </c>
      <c r="B56" s="60">
        <v>54</v>
      </c>
      <c r="C56" s="53">
        <v>43875</v>
      </c>
      <c r="D56" s="53">
        <v>45610.5</v>
      </c>
      <c r="E56" s="53">
        <v>47463</v>
      </c>
      <c r="F56" s="53">
        <v>49530</v>
      </c>
      <c r="G56" s="53">
        <v>51499.5</v>
      </c>
      <c r="H56" s="53">
        <v>53722.5</v>
      </c>
      <c r="I56" s="53">
        <v>56043</v>
      </c>
      <c r="J56" s="53">
        <v>58539</v>
      </c>
      <c r="K56" s="53">
        <v>61093.5</v>
      </c>
      <c r="L56" s="53">
        <v>63823.499999999993</v>
      </c>
      <c r="M56" s="53">
        <v>66573</v>
      </c>
      <c r="N56" s="54">
        <v>69459</v>
      </c>
    </row>
    <row r="57" spans="1:14" x14ac:dyDescent="0.25">
      <c r="A57" s="60" t="s">
        <v>136</v>
      </c>
      <c r="B57" s="61">
        <v>55</v>
      </c>
      <c r="C57" s="53">
        <v>49530</v>
      </c>
      <c r="D57" s="53">
        <v>51499.5</v>
      </c>
      <c r="E57" s="53">
        <v>53722.5</v>
      </c>
      <c r="F57" s="53">
        <v>56043</v>
      </c>
      <c r="G57" s="53">
        <v>58539</v>
      </c>
      <c r="H57" s="53">
        <v>61093.5</v>
      </c>
      <c r="I57" s="53">
        <v>63823.499999999993</v>
      </c>
      <c r="J57" s="53">
        <v>66573</v>
      </c>
      <c r="K57" s="53">
        <v>69459</v>
      </c>
      <c r="L57" s="53">
        <v>72579</v>
      </c>
      <c r="M57" s="53">
        <v>75757.5</v>
      </c>
      <c r="N57" s="54">
        <v>79365</v>
      </c>
    </row>
    <row r="58" spans="1:14" x14ac:dyDescent="0.25">
      <c r="A58" s="60" t="s">
        <v>137</v>
      </c>
      <c r="B58" s="61">
        <v>56</v>
      </c>
      <c r="C58" s="53">
        <v>56043</v>
      </c>
      <c r="D58" s="53">
        <v>58539</v>
      </c>
      <c r="E58" s="53">
        <v>61093.5</v>
      </c>
      <c r="F58" s="53">
        <v>63823.499999999993</v>
      </c>
      <c r="G58" s="53">
        <v>66573</v>
      </c>
      <c r="H58" s="53">
        <v>69459</v>
      </c>
      <c r="I58" s="53">
        <v>72579</v>
      </c>
      <c r="J58" s="53">
        <v>75757.5</v>
      </c>
      <c r="K58" s="53">
        <v>79365</v>
      </c>
      <c r="L58" s="53">
        <v>83070</v>
      </c>
      <c r="M58" s="53">
        <v>86814</v>
      </c>
      <c r="N58" s="54">
        <v>90928.5</v>
      </c>
    </row>
    <row r="59" spans="1:14" x14ac:dyDescent="0.25">
      <c r="A59" s="60" t="s">
        <v>138</v>
      </c>
      <c r="B59" s="60">
        <v>57</v>
      </c>
      <c r="C59" s="53">
        <v>61093.5</v>
      </c>
      <c r="D59" s="53">
        <v>63823.499999999993</v>
      </c>
      <c r="E59" s="53">
        <v>66573</v>
      </c>
      <c r="F59" s="53">
        <v>69459</v>
      </c>
      <c r="G59" s="53">
        <v>72579</v>
      </c>
      <c r="H59" s="53">
        <v>75757.5</v>
      </c>
      <c r="I59" s="53">
        <v>79365</v>
      </c>
      <c r="J59" s="53">
        <v>83070</v>
      </c>
      <c r="K59" s="53">
        <v>86814</v>
      </c>
      <c r="L59" s="53">
        <v>90928.5</v>
      </c>
      <c r="M59" s="53">
        <v>95218.5</v>
      </c>
      <c r="N59" s="54">
        <v>99586.5</v>
      </c>
    </row>
    <row r="60" spans="1:14" x14ac:dyDescent="0.25">
      <c r="A60" s="60" t="s">
        <v>139</v>
      </c>
      <c r="B60" s="61">
        <v>58</v>
      </c>
      <c r="C60" s="53">
        <v>66573</v>
      </c>
      <c r="D60" s="53">
        <v>69459</v>
      </c>
      <c r="E60" s="53">
        <v>72579</v>
      </c>
      <c r="F60" s="53">
        <v>75757.5</v>
      </c>
      <c r="G60" s="53">
        <v>79365</v>
      </c>
      <c r="H60" s="53">
        <v>83070</v>
      </c>
      <c r="I60" s="53">
        <v>86814</v>
      </c>
      <c r="J60" s="53">
        <v>90928.5</v>
      </c>
      <c r="K60" s="53">
        <v>95218.5</v>
      </c>
      <c r="L60" s="53">
        <v>99586.5</v>
      </c>
      <c r="M60" s="53">
        <v>104247</v>
      </c>
      <c r="N60" s="54">
        <v>108966</v>
      </c>
    </row>
    <row r="61" spans="1:14" x14ac:dyDescent="0.25">
      <c r="A61" s="60" t="s">
        <v>140</v>
      </c>
      <c r="B61" s="61">
        <v>59</v>
      </c>
      <c r="C61" s="53">
        <v>72579</v>
      </c>
      <c r="D61" s="53">
        <v>75757.5</v>
      </c>
      <c r="E61" s="53">
        <v>79365</v>
      </c>
      <c r="F61" s="53">
        <v>83070</v>
      </c>
      <c r="G61" s="53">
        <v>86814</v>
      </c>
      <c r="H61" s="53">
        <v>90928.5</v>
      </c>
      <c r="I61" s="53">
        <v>95218.5</v>
      </c>
      <c r="J61" s="53">
        <v>99586.5</v>
      </c>
      <c r="K61" s="53">
        <v>104247</v>
      </c>
      <c r="L61" s="53">
        <v>108966</v>
      </c>
      <c r="M61" s="53">
        <v>113646</v>
      </c>
      <c r="N61" s="54">
        <v>118365</v>
      </c>
    </row>
    <row r="62" spans="1:14" x14ac:dyDescent="0.25">
      <c r="A62" s="60" t="s">
        <v>55</v>
      </c>
      <c r="B62" s="60">
        <v>60</v>
      </c>
      <c r="C62" s="53">
        <v>79365</v>
      </c>
      <c r="D62" s="53">
        <v>83070</v>
      </c>
      <c r="E62" s="53">
        <v>86814</v>
      </c>
      <c r="F62" s="53">
        <v>90928.5</v>
      </c>
      <c r="G62" s="53">
        <v>95218.5</v>
      </c>
      <c r="H62" s="53">
        <v>99586.5</v>
      </c>
      <c r="I62" s="53">
        <v>104247</v>
      </c>
      <c r="J62" s="53">
        <v>108966</v>
      </c>
      <c r="K62" s="53">
        <v>113646</v>
      </c>
      <c r="L62" s="53">
        <v>118365</v>
      </c>
      <c r="M62" s="53">
        <v>123064.5</v>
      </c>
      <c r="N62" s="54">
        <v>127744.50000000001</v>
      </c>
    </row>
    <row r="63" spans="1:14" x14ac:dyDescent="0.25">
      <c r="A63" s="60" t="s">
        <v>141</v>
      </c>
      <c r="B63" s="61">
        <v>61</v>
      </c>
      <c r="C63" s="53">
        <v>31063.5</v>
      </c>
      <c r="D63" s="53">
        <v>32233.500000000004</v>
      </c>
      <c r="E63" s="53">
        <v>33520.5</v>
      </c>
      <c r="F63" s="53">
        <v>34729.5</v>
      </c>
      <c r="G63" s="53">
        <v>35997</v>
      </c>
      <c r="H63" s="53">
        <v>37498.5</v>
      </c>
      <c r="I63" s="53">
        <v>38922</v>
      </c>
      <c r="J63" s="53">
        <v>40560</v>
      </c>
      <c r="K63" s="53">
        <v>42178.5</v>
      </c>
      <c r="L63" s="53">
        <v>43875</v>
      </c>
      <c r="M63" s="53">
        <v>45610.5</v>
      </c>
      <c r="N63" s="54">
        <v>47463</v>
      </c>
    </row>
    <row r="64" spans="1:14" x14ac:dyDescent="0.25">
      <c r="A64" s="60" t="s">
        <v>142</v>
      </c>
      <c r="B64" s="61">
        <v>62</v>
      </c>
      <c r="C64" s="53">
        <v>34729.5</v>
      </c>
      <c r="D64" s="53">
        <v>35997</v>
      </c>
      <c r="E64" s="53">
        <v>37498.5</v>
      </c>
      <c r="F64" s="53">
        <v>38922</v>
      </c>
      <c r="G64" s="53">
        <v>40560</v>
      </c>
      <c r="H64" s="53">
        <v>42178.5</v>
      </c>
      <c r="I64" s="53">
        <v>43875</v>
      </c>
      <c r="J64" s="53">
        <v>45610.5</v>
      </c>
      <c r="K64" s="53">
        <v>47463</v>
      </c>
      <c r="L64" s="53">
        <v>49530</v>
      </c>
      <c r="M64" s="53">
        <v>51499.5</v>
      </c>
      <c r="N64" s="54">
        <v>53722.5</v>
      </c>
    </row>
    <row r="65" spans="1:14" x14ac:dyDescent="0.25">
      <c r="A65" s="60" t="s">
        <v>143</v>
      </c>
      <c r="B65" s="60">
        <v>63</v>
      </c>
      <c r="C65" s="53">
        <v>38922</v>
      </c>
      <c r="D65" s="53">
        <v>40560</v>
      </c>
      <c r="E65" s="53">
        <v>42178.5</v>
      </c>
      <c r="F65" s="53">
        <v>43875</v>
      </c>
      <c r="G65" s="53">
        <v>45610.5</v>
      </c>
      <c r="H65" s="53">
        <v>47463</v>
      </c>
      <c r="I65" s="53">
        <v>49530</v>
      </c>
      <c r="J65" s="53">
        <v>51499.5</v>
      </c>
      <c r="K65" s="53">
        <v>53722.5</v>
      </c>
      <c r="L65" s="53">
        <v>56043</v>
      </c>
      <c r="M65" s="53">
        <v>58539</v>
      </c>
      <c r="N65" s="54">
        <v>61093.5</v>
      </c>
    </row>
    <row r="66" spans="1:14" x14ac:dyDescent="0.25">
      <c r="A66" s="60" t="s">
        <v>144</v>
      </c>
      <c r="B66" s="61">
        <v>64</v>
      </c>
      <c r="C66" s="53">
        <v>43875</v>
      </c>
      <c r="D66" s="53">
        <v>45610.5</v>
      </c>
      <c r="E66" s="53">
        <v>47463</v>
      </c>
      <c r="F66" s="53">
        <v>49530</v>
      </c>
      <c r="G66" s="53">
        <v>51499.5</v>
      </c>
      <c r="H66" s="53">
        <v>53722.5</v>
      </c>
      <c r="I66" s="53">
        <v>56043</v>
      </c>
      <c r="J66" s="53">
        <v>58539</v>
      </c>
      <c r="K66" s="53">
        <v>61093.5</v>
      </c>
      <c r="L66" s="53">
        <v>63823.499999999993</v>
      </c>
      <c r="M66" s="53">
        <v>66573</v>
      </c>
      <c r="N66" s="54">
        <v>69459</v>
      </c>
    </row>
    <row r="67" spans="1:14" x14ac:dyDescent="0.25">
      <c r="A67" s="60" t="s">
        <v>145</v>
      </c>
      <c r="B67" s="61">
        <v>65</v>
      </c>
      <c r="C67" s="53">
        <v>49530</v>
      </c>
      <c r="D67" s="53">
        <v>51499.5</v>
      </c>
      <c r="E67" s="53">
        <v>53722.5</v>
      </c>
      <c r="F67" s="53">
        <v>56043</v>
      </c>
      <c r="G67" s="53">
        <v>58539</v>
      </c>
      <c r="H67" s="53">
        <v>61093.5</v>
      </c>
      <c r="I67" s="53">
        <v>63823.499999999993</v>
      </c>
      <c r="J67" s="53">
        <v>66573</v>
      </c>
      <c r="K67" s="53">
        <v>69459</v>
      </c>
      <c r="L67" s="53">
        <v>72579</v>
      </c>
      <c r="M67" s="53">
        <v>75757.5</v>
      </c>
      <c r="N67" s="54">
        <v>79365</v>
      </c>
    </row>
    <row r="68" spans="1:14" x14ac:dyDescent="0.25">
      <c r="A68" s="60" t="s">
        <v>146</v>
      </c>
      <c r="B68" s="60">
        <v>66</v>
      </c>
      <c r="C68" s="53">
        <v>56043</v>
      </c>
      <c r="D68" s="53">
        <v>58539</v>
      </c>
      <c r="E68" s="53">
        <v>61093.5</v>
      </c>
      <c r="F68" s="53">
        <v>63823.499999999993</v>
      </c>
      <c r="G68" s="53">
        <v>66573</v>
      </c>
      <c r="H68" s="53">
        <v>69459</v>
      </c>
      <c r="I68" s="53">
        <v>72579</v>
      </c>
      <c r="J68" s="53">
        <v>75757.5</v>
      </c>
      <c r="K68" s="53">
        <v>79365</v>
      </c>
      <c r="L68" s="53">
        <v>83070</v>
      </c>
      <c r="M68" s="53">
        <v>86814</v>
      </c>
      <c r="N68" s="54">
        <v>90928.5</v>
      </c>
    </row>
    <row r="69" spans="1:14" x14ac:dyDescent="0.25">
      <c r="A69" s="60" t="s">
        <v>147</v>
      </c>
      <c r="B69" s="61">
        <v>67</v>
      </c>
      <c r="C69" s="53">
        <v>61093.5</v>
      </c>
      <c r="D69" s="53">
        <v>63823.499999999993</v>
      </c>
      <c r="E69" s="53">
        <v>66573</v>
      </c>
      <c r="F69" s="53">
        <v>69459</v>
      </c>
      <c r="G69" s="53">
        <v>72579</v>
      </c>
      <c r="H69" s="53">
        <v>75757.5</v>
      </c>
      <c r="I69" s="53">
        <v>79365</v>
      </c>
      <c r="J69" s="53">
        <v>83070</v>
      </c>
      <c r="K69" s="53">
        <v>86814</v>
      </c>
      <c r="L69" s="53">
        <v>90928.5</v>
      </c>
      <c r="M69" s="53">
        <v>95218.5</v>
      </c>
      <c r="N69" s="54">
        <v>99586.5</v>
      </c>
    </row>
    <row r="70" spans="1:14" x14ac:dyDescent="0.25">
      <c r="A70" s="60" t="s">
        <v>148</v>
      </c>
      <c r="B70" s="61">
        <v>68</v>
      </c>
      <c r="C70" s="53">
        <v>66573</v>
      </c>
      <c r="D70" s="53">
        <v>69459</v>
      </c>
      <c r="E70" s="53">
        <v>72579</v>
      </c>
      <c r="F70" s="53">
        <v>75757.5</v>
      </c>
      <c r="G70" s="53">
        <v>79365</v>
      </c>
      <c r="H70" s="53">
        <v>83070</v>
      </c>
      <c r="I70" s="53">
        <v>86814</v>
      </c>
      <c r="J70" s="53">
        <v>90928.5</v>
      </c>
      <c r="K70" s="53">
        <v>95218.5</v>
      </c>
      <c r="L70" s="53">
        <v>99586.5</v>
      </c>
      <c r="M70" s="53">
        <v>104247</v>
      </c>
      <c r="N70" s="54">
        <v>108966</v>
      </c>
    </row>
    <row r="71" spans="1:14" x14ac:dyDescent="0.25">
      <c r="A71" s="60" t="s">
        <v>149</v>
      </c>
      <c r="B71" s="60">
        <v>69</v>
      </c>
      <c r="C71" s="53">
        <v>72579</v>
      </c>
      <c r="D71" s="53">
        <v>75757.5</v>
      </c>
      <c r="E71" s="53">
        <v>79365</v>
      </c>
      <c r="F71" s="53">
        <v>83070</v>
      </c>
      <c r="G71" s="53">
        <v>86814</v>
      </c>
      <c r="H71" s="53">
        <v>90928.5</v>
      </c>
      <c r="I71" s="53">
        <v>95218.5</v>
      </c>
      <c r="J71" s="53">
        <v>99586.5</v>
      </c>
      <c r="K71" s="53">
        <v>104247</v>
      </c>
      <c r="L71" s="53">
        <v>108966</v>
      </c>
      <c r="M71" s="53">
        <v>113646</v>
      </c>
      <c r="N71" s="54">
        <v>118365</v>
      </c>
    </row>
    <row r="72" spans="1:14" x14ac:dyDescent="0.25">
      <c r="A72" s="60" t="s">
        <v>56</v>
      </c>
      <c r="B72" s="61">
        <v>70</v>
      </c>
      <c r="C72" s="53">
        <v>79365</v>
      </c>
      <c r="D72" s="53">
        <v>83070</v>
      </c>
      <c r="E72" s="53">
        <v>86814</v>
      </c>
      <c r="F72" s="53">
        <v>90928.5</v>
      </c>
      <c r="G72" s="53">
        <v>95218.5</v>
      </c>
      <c r="H72" s="53">
        <v>99586.5</v>
      </c>
      <c r="I72" s="53">
        <v>104247</v>
      </c>
      <c r="J72" s="53">
        <v>108966</v>
      </c>
      <c r="K72" s="53">
        <v>113646</v>
      </c>
      <c r="L72" s="53">
        <v>118365</v>
      </c>
      <c r="M72" s="53">
        <v>123064.5</v>
      </c>
      <c r="N72" s="54">
        <v>127744.50000000001</v>
      </c>
    </row>
    <row r="73" spans="1:14" x14ac:dyDescent="0.25">
      <c r="A73" s="60" t="s">
        <v>150</v>
      </c>
      <c r="B73" s="61">
        <v>71</v>
      </c>
      <c r="C73" s="53">
        <v>31063.5</v>
      </c>
      <c r="D73" s="53">
        <v>32233.500000000004</v>
      </c>
      <c r="E73" s="53">
        <v>33520.5</v>
      </c>
      <c r="F73" s="53">
        <v>34729.5</v>
      </c>
      <c r="G73" s="53">
        <v>35997</v>
      </c>
      <c r="H73" s="53">
        <v>37498.5</v>
      </c>
      <c r="I73" s="53">
        <v>38922</v>
      </c>
      <c r="J73" s="53">
        <v>40560</v>
      </c>
      <c r="K73" s="53">
        <v>42178.5</v>
      </c>
      <c r="L73" s="53">
        <v>43875</v>
      </c>
      <c r="M73" s="53">
        <v>45610.5</v>
      </c>
      <c r="N73" s="54">
        <v>47463</v>
      </c>
    </row>
    <row r="74" spans="1:14" x14ac:dyDescent="0.25">
      <c r="A74" s="60" t="s">
        <v>151</v>
      </c>
      <c r="B74" s="60">
        <v>72</v>
      </c>
      <c r="C74" s="53">
        <v>34729.5</v>
      </c>
      <c r="D74" s="53">
        <v>35997</v>
      </c>
      <c r="E74" s="53">
        <v>37498.5</v>
      </c>
      <c r="F74" s="53">
        <v>38922</v>
      </c>
      <c r="G74" s="53">
        <v>40560</v>
      </c>
      <c r="H74" s="53">
        <v>42178.5</v>
      </c>
      <c r="I74" s="53">
        <v>43875</v>
      </c>
      <c r="J74" s="53">
        <v>45610.5</v>
      </c>
      <c r="K74" s="53">
        <v>47463</v>
      </c>
      <c r="L74" s="53">
        <v>49530</v>
      </c>
      <c r="M74" s="53">
        <v>51499.5</v>
      </c>
      <c r="N74" s="54">
        <v>53722.5</v>
      </c>
    </row>
    <row r="75" spans="1:14" x14ac:dyDescent="0.25">
      <c r="A75" s="60" t="s">
        <v>152</v>
      </c>
      <c r="B75" s="61">
        <v>73</v>
      </c>
      <c r="C75" s="53">
        <v>40560</v>
      </c>
      <c r="D75" s="53">
        <v>42178.5</v>
      </c>
      <c r="E75" s="53">
        <v>43875</v>
      </c>
      <c r="F75" s="53">
        <v>45610.5</v>
      </c>
      <c r="G75" s="53">
        <v>47463</v>
      </c>
      <c r="H75" s="53">
        <v>49530</v>
      </c>
      <c r="I75" s="53">
        <v>51499.5</v>
      </c>
      <c r="J75" s="53">
        <v>53722.5</v>
      </c>
      <c r="K75" s="53">
        <v>56043</v>
      </c>
      <c r="L75" s="53">
        <v>58539</v>
      </c>
      <c r="M75" s="53">
        <v>61093.5</v>
      </c>
      <c r="N75" s="54">
        <v>63823.499999999993</v>
      </c>
    </row>
    <row r="76" spans="1:14" x14ac:dyDescent="0.25">
      <c r="A76" s="60" t="s">
        <v>153</v>
      </c>
      <c r="B76" s="61">
        <v>74</v>
      </c>
      <c r="C76" s="53">
        <v>43875</v>
      </c>
      <c r="D76" s="53">
        <v>45610.5</v>
      </c>
      <c r="E76" s="53">
        <v>47463</v>
      </c>
      <c r="F76" s="53">
        <v>49530</v>
      </c>
      <c r="G76" s="53">
        <v>51499.5</v>
      </c>
      <c r="H76" s="53">
        <v>53722.5</v>
      </c>
      <c r="I76" s="53">
        <v>55906.5</v>
      </c>
      <c r="J76" s="53">
        <v>58539</v>
      </c>
      <c r="K76" s="53">
        <v>60703.5</v>
      </c>
      <c r="L76" s="53">
        <v>63823.499999999993</v>
      </c>
      <c r="M76" s="53">
        <v>66573</v>
      </c>
      <c r="N76" s="54">
        <v>69459</v>
      </c>
    </row>
    <row r="77" spans="1:14" x14ac:dyDescent="0.25">
      <c r="A77" s="60" t="s">
        <v>154</v>
      </c>
      <c r="B77" s="60">
        <v>75</v>
      </c>
      <c r="C77" s="53">
        <v>49530</v>
      </c>
      <c r="D77" s="53">
        <v>51499.5</v>
      </c>
      <c r="E77" s="53">
        <v>53722.5</v>
      </c>
      <c r="F77" s="53">
        <v>56043</v>
      </c>
      <c r="G77" s="53">
        <v>58539</v>
      </c>
      <c r="H77" s="53">
        <v>61093.5</v>
      </c>
      <c r="I77" s="53">
        <v>63823.499999999993</v>
      </c>
      <c r="J77" s="53">
        <v>66573</v>
      </c>
      <c r="K77" s="53">
        <v>69459</v>
      </c>
      <c r="L77" s="53">
        <v>72579</v>
      </c>
      <c r="M77" s="53">
        <v>75757.5</v>
      </c>
      <c r="N77" s="54">
        <v>79365</v>
      </c>
    </row>
    <row r="78" spans="1:14" x14ac:dyDescent="0.25">
      <c r="A78" s="60" t="s">
        <v>155</v>
      </c>
      <c r="B78" s="61">
        <v>76</v>
      </c>
      <c r="C78" s="53">
        <v>56043</v>
      </c>
      <c r="D78" s="53">
        <v>58539</v>
      </c>
      <c r="E78" s="53">
        <v>61093.5</v>
      </c>
      <c r="F78" s="53">
        <v>63823.499999999993</v>
      </c>
      <c r="G78" s="53">
        <v>66573</v>
      </c>
      <c r="H78" s="53">
        <v>69459</v>
      </c>
      <c r="I78" s="53">
        <v>72579</v>
      </c>
      <c r="J78" s="53">
        <v>75757.5</v>
      </c>
      <c r="K78" s="53">
        <v>79365</v>
      </c>
      <c r="L78" s="53">
        <v>83070</v>
      </c>
      <c r="M78" s="53">
        <v>86814</v>
      </c>
      <c r="N78" s="54">
        <v>90928.5</v>
      </c>
    </row>
    <row r="79" spans="1:14" x14ac:dyDescent="0.25">
      <c r="A79" s="60" t="s">
        <v>156</v>
      </c>
      <c r="B79" s="61">
        <v>77</v>
      </c>
      <c r="C79" s="53">
        <v>61093.5</v>
      </c>
      <c r="D79" s="53">
        <v>63823.499999999993</v>
      </c>
      <c r="E79" s="53">
        <v>66573</v>
      </c>
      <c r="F79" s="53">
        <v>69459</v>
      </c>
      <c r="G79" s="53">
        <v>72579</v>
      </c>
      <c r="H79" s="53">
        <v>75757.5</v>
      </c>
      <c r="I79" s="53">
        <v>79365</v>
      </c>
      <c r="J79" s="53">
        <v>83070</v>
      </c>
      <c r="K79" s="53">
        <v>86814</v>
      </c>
      <c r="L79" s="53">
        <v>90928.5</v>
      </c>
      <c r="M79" s="53">
        <v>95218.5</v>
      </c>
      <c r="N79" s="54">
        <v>99586.5</v>
      </c>
    </row>
    <row r="80" spans="1:14" x14ac:dyDescent="0.25">
      <c r="A80" s="60" t="s">
        <v>157</v>
      </c>
      <c r="B80" s="60">
        <v>78</v>
      </c>
      <c r="C80" s="53">
        <v>66573</v>
      </c>
      <c r="D80" s="53">
        <v>69459</v>
      </c>
      <c r="E80" s="53">
        <v>72579</v>
      </c>
      <c r="F80" s="53">
        <v>75757.5</v>
      </c>
      <c r="G80" s="53">
        <v>79365</v>
      </c>
      <c r="H80" s="53">
        <v>83070</v>
      </c>
      <c r="I80" s="53">
        <v>86814</v>
      </c>
      <c r="J80" s="53">
        <v>90928.5</v>
      </c>
      <c r="K80" s="53">
        <v>95218.5</v>
      </c>
      <c r="L80" s="53">
        <v>99586.5</v>
      </c>
      <c r="M80" s="53">
        <v>104247</v>
      </c>
      <c r="N80" s="54">
        <v>108966</v>
      </c>
    </row>
    <row r="81" spans="1:14" x14ac:dyDescent="0.25">
      <c r="A81" s="60" t="s">
        <v>158</v>
      </c>
      <c r="B81" s="61">
        <v>79</v>
      </c>
      <c r="C81" s="53">
        <v>38922</v>
      </c>
      <c r="D81" s="53">
        <v>40560</v>
      </c>
      <c r="E81" s="53">
        <v>42178.5</v>
      </c>
      <c r="F81" s="53">
        <v>43875</v>
      </c>
      <c r="G81" s="53">
        <v>45610.5</v>
      </c>
      <c r="H81" s="53">
        <v>47463</v>
      </c>
      <c r="I81" s="53">
        <v>49530</v>
      </c>
      <c r="J81" s="53">
        <v>51499.5</v>
      </c>
      <c r="K81" s="53">
        <v>53722.5</v>
      </c>
      <c r="L81" s="53">
        <v>56043</v>
      </c>
      <c r="M81" s="53">
        <v>58539</v>
      </c>
      <c r="N81" s="54">
        <v>61093.5</v>
      </c>
    </row>
    <row r="82" spans="1:14" x14ac:dyDescent="0.25">
      <c r="A82" s="60" t="s">
        <v>159</v>
      </c>
      <c r="B82" s="61">
        <v>80</v>
      </c>
      <c r="C82" s="53">
        <v>43875</v>
      </c>
      <c r="D82" s="53">
        <v>45610.5</v>
      </c>
      <c r="E82" s="53">
        <v>47463</v>
      </c>
      <c r="F82" s="53">
        <v>49530</v>
      </c>
      <c r="G82" s="53">
        <v>51499.5</v>
      </c>
      <c r="H82" s="53">
        <v>53722.5</v>
      </c>
      <c r="I82" s="53">
        <v>56043</v>
      </c>
      <c r="J82" s="53">
        <v>58539</v>
      </c>
      <c r="K82" s="53">
        <v>61093.5</v>
      </c>
      <c r="L82" s="53">
        <v>63823.499999999993</v>
      </c>
      <c r="M82" s="53">
        <v>66573</v>
      </c>
      <c r="N82" s="54">
        <v>69459</v>
      </c>
    </row>
    <row r="83" spans="1:14" x14ac:dyDescent="0.25">
      <c r="A83" s="60" t="s">
        <v>160</v>
      </c>
      <c r="B83" s="60">
        <v>81</v>
      </c>
      <c r="C83" s="53">
        <v>49530</v>
      </c>
      <c r="D83" s="53">
        <v>51499.5</v>
      </c>
      <c r="E83" s="53">
        <v>53722.5</v>
      </c>
      <c r="F83" s="53">
        <v>56043</v>
      </c>
      <c r="G83" s="53">
        <v>58539</v>
      </c>
      <c r="H83" s="53">
        <v>61093.5</v>
      </c>
      <c r="I83" s="53">
        <v>63823.499999999993</v>
      </c>
      <c r="J83" s="53">
        <v>66573</v>
      </c>
      <c r="K83" s="53">
        <v>69459</v>
      </c>
      <c r="L83" s="53">
        <v>72579</v>
      </c>
      <c r="M83" s="53">
        <v>75757.5</v>
      </c>
      <c r="N83" s="54">
        <v>79365</v>
      </c>
    </row>
    <row r="84" spans="1:14" x14ac:dyDescent="0.25">
      <c r="A84" s="60" t="s">
        <v>161</v>
      </c>
      <c r="B84" s="61">
        <v>82</v>
      </c>
      <c r="C84" s="53">
        <v>56043</v>
      </c>
      <c r="D84" s="53">
        <v>58539</v>
      </c>
      <c r="E84" s="53">
        <v>61093.5</v>
      </c>
      <c r="F84" s="53">
        <v>63823.499999999993</v>
      </c>
      <c r="G84" s="53">
        <v>66573</v>
      </c>
      <c r="H84" s="53">
        <v>69459</v>
      </c>
      <c r="I84" s="53">
        <v>72579</v>
      </c>
      <c r="J84" s="53">
        <v>75757.5</v>
      </c>
      <c r="K84" s="53">
        <v>79365</v>
      </c>
      <c r="L84" s="53">
        <v>83070</v>
      </c>
      <c r="M84" s="53">
        <v>86814</v>
      </c>
      <c r="N84" s="54">
        <v>90928.5</v>
      </c>
    </row>
    <row r="85" spans="1:14" x14ac:dyDescent="0.25">
      <c r="A85" s="60" t="s">
        <v>162</v>
      </c>
      <c r="B85" s="61">
        <v>83</v>
      </c>
      <c r="C85" s="53">
        <v>61093.5</v>
      </c>
      <c r="D85" s="53">
        <v>63823.499999999993</v>
      </c>
      <c r="E85" s="53">
        <v>66573</v>
      </c>
      <c r="F85" s="53">
        <v>69459</v>
      </c>
      <c r="G85" s="53">
        <v>72579</v>
      </c>
      <c r="H85" s="53">
        <v>75757.5</v>
      </c>
      <c r="I85" s="53">
        <v>79365</v>
      </c>
      <c r="J85" s="53">
        <v>83070</v>
      </c>
      <c r="K85" s="53">
        <v>86814</v>
      </c>
      <c r="L85" s="53">
        <v>90928.5</v>
      </c>
      <c r="M85" s="53">
        <v>95218.5</v>
      </c>
      <c r="N85" s="54">
        <v>99586.5</v>
      </c>
    </row>
    <row r="86" spans="1:14" x14ac:dyDescent="0.25">
      <c r="A86" s="60" t="s">
        <v>163</v>
      </c>
      <c r="B86" s="60">
        <v>84</v>
      </c>
      <c r="C86" s="53">
        <v>66573</v>
      </c>
      <c r="D86" s="53">
        <v>69459</v>
      </c>
      <c r="E86" s="53">
        <v>72579</v>
      </c>
      <c r="F86" s="53">
        <v>75757.5</v>
      </c>
      <c r="G86" s="53">
        <v>79365</v>
      </c>
      <c r="H86" s="53">
        <v>83070</v>
      </c>
      <c r="I86" s="53">
        <v>86814</v>
      </c>
      <c r="J86" s="53">
        <v>90928.5</v>
      </c>
      <c r="K86" s="53">
        <v>95218.5</v>
      </c>
      <c r="L86" s="53">
        <v>99586.5</v>
      </c>
      <c r="M86" s="53">
        <v>104247</v>
      </c>
      <c r="N86" s="54">
        <v>108966</v>
      </c>
    </row>
    <row r="87" spans="1:14" x14ac:dyDescent="0.25">
      <c r="A87" s="60" t="s">
        <v>164</v>
      </c>
      <c r="B87" s="61">
        <v>85</v>
      </c>
      <c r="C87" s="53">
        <v>72579</v>
      </c>
      <c r="D87" s="53">
        <v>75757.5</v>
      </c>
      <c r="E87" s="53">
        <v>79365</v>
      </c>
      <c r="F87" s="53">
        <v>83070</v>
      </c>
      <c r="G87" s="53">
        <v>86814</v>
      </c>
      <c r="H87" s="53">
        <v>90928.5</v>
      </c>
      <c r="I87" s="53">
        <v>95218.5</v>
      </c>
      <c r="J87" s="53">
        <v>99586.5</v>
      </c>
      <c r="K87" s="53">
        <v>104247</v>
      </c>
      <c r="L87" s="53">
        <v>108966</v>
      </c>
      <c r="M87" s="53">
        <v>113646</v>
      </c>
      <c r="N87" s="54">
        <v>118365</v>
      </c>
    </row>
    <row r="88" spans="1:14" x14ac:dyDescent="0.25">
      <c r="A88" s="60" t="s">
        <v>165</v>
      </c>
      <c r="B88" s="61">
        <v>86</v>
      </c>
      <c r="C88" s="53">
        <v>34729.5</v>
      </c>
      <c r="D88" s="53">
        <v>35997</v>
      </c>
      <c r="E88" s="53">
        <v>37498.5</v>
      </c>
      <c r="F88" s="53">
        <v>38922</v>
      </c>
      <c r="G88" s="53">
        <v>40560</v>
      </c>
      <c r="H88" s="53">
        <v>42178.5</v>
      </c>
      <c r="I88" s="53">
        <v>43875</v>
      </c>
      <c r="J88" s="53">
        <v>45610.5</v>
      </c>
      <c r="K88" s="53">
        <v>47463</v>
      </c>
      <c r="L88" s="53">
        <v>49530</v>
      </c>
      <c r="M88" s="53">
        <v>51499.5</v>
      </c>
      <c r="N88" s="54">
        <v>53722.5</v>
      </c>
    </row>
    <row r="89" spans="1:14" x14ac:dyDescent="0.25">
      <c r="A89" s="60" t="s">
        <v>166</v>
      </c>
      <c r="B89" s="60">
        <v>87</v>
      </c>
      <c r="C89" s="53">
        <v>38922</v>
      </c>
      <c r="D89" s="53">
        <v>40560</v>
      </c>
      <c r="E89" s="53">
        <v>42178.5</v>
      </c>
      <c r="F89" s="53">
        <v>43875</v>
      </c>
      <c r="G89" s="53">
        <v>45610.5</v>
      </c>
      <c r="H89" s="53">
        <v>47463</v>
      </c>
      <c r="I89" s="53">
        <v>49530</v>
      </c>
      <c r="J89" s="53">
        <v>51499.5</v>
      </c>
      <c r="K89" s="53">
        <v>53722.5</v>
      </c>
      <c r="L89" s="53">
        <v>56043</v>
      </c>
      <c r="M89" s="53">
        <v>58539</v>
      </c>
      <c r="N89" s="54">
        <v>61093.5</v>
      </c>
    </row>
    <row r="90" spans="1:14" x14ac:dyDescent="0.25">
      <c r="A90" s="60" t="s">
        <v>167</v>
      </c>
      <c r="B90" s="61">
        <v>88</v>
      </c>
      <c r="C90" s="53">
        <v>43875</v>
      </c>
      <c r="D90" s="53">
        <v>45610.5</v>
      </c>
      <c r="E90" s="53">
        <v>47463</v>
      </c>
      <c r="F90" s="53">
        <v>49530</v>
      </c>
      <c r="G90" s="53">
        <v>51499.5</v>
      </c>
      <c r="H90" s="53">
        <v>53722.5</v>
      </c>
      <c r="I90" s="53">
        <v>56043</v>
      </c>
      <c r="J90" s="53">
        <v>58539</v>
      </c>
      <c r="K90" s="53">
        <v>61093.5</v>
      </c>
      <c r="L90" s="53">
        <v>63823.499999999993</v>
      </c>
      <c r="M90" s="53">
        <v>66573</v>
      </c>
      <c r="N90" s="54">
        <v>69459</v>
      </c>
    </row>
    <row r="91" spans="1:14" x14ac:dyDescent="0.25">
      <c r="A91" s="60" t="s">
        <v>168</v>
      </c>
      <c r="B91" s="61">
        <v>89</v>
      </c>
      <c r="C91" s="53">
        <v>49530</v>
      </c>
      <c r="D91" s="53">
        <v>51499.5</v>
      </c>
      <c r="E91" s="53">
        <v>53722.5</v>
      </c>
      <c r="F91" s="53">
        <v>56043</v>
      </c>
      <c r="G91" s="53">
        <v>58539</v>
      </c>
      <c r="H91" s="53">
        <v>61093.5</v>
      </c>
      <c r="I91" s="53">
        <v>63823.499999999993</v>
      </c>
      <c r="J91" s="53">
        <v>66573</v>
      </c>
      <c r="K91" s="53">
        <v>69459</v>
      </c>
      <c r="L91" s="53">
        <v>72579</v>
      </c>
      <c r="M91" s="53">
        <v>75757.5</v>
      </c>
      <c r="N91" s="54">
        <v>79365</v>
      </c>
    </row>
    <row r="92" spans="1:14" x14ac:dyDescent="0.25">
      <c r="A92" s="60" t="s">
        <v>169</v>
      </c>
      <c r="B92" s="60">
        <v>90</v>
      </c>
      <c r="C92" s="53">
        <v>56043</v>
      </c>
      <c r="D92" s="53">
        <v>58539</v>
      </c>
      <c r="E92" s="53">
        <v>61093.5</v>
      </c>
      <c r="F92" s="53">
        <v>63823.499999999993</v>
      </c>
      <c r="G92" s="53">
        <v>66573</v>
      </c>
      <c r="H92" s="53">
        <v>69459</v>
      </c>
      <c r="I92" s="53">
        <v>72579</v>
      </c>
      <c r="J92" s="53">
        <v>75757.5</v>
      </c>
      <c r="K92" s="53">
        <v>79365</v>
      </c>
      <c r="L92" s="53">
        <v>83070</v>
      </c>
      <c r="M92" s="53">
        <v>86814</v>
      </c>
      <c r="N92" s="54">
        <v>90928.5</v>
      </c>
    </row>
    <row r="93" spans="1:14" x14ac:dyDescent="0.25">
      <c r="A93" s="60" t="s">
        <v>170</v>
      </c>
      <c r="B93" s="61">
        <v>91</v>
      </c>
      <c r="C93" s="53">
        <v>60664.5</v>
      </c>
      <c r="D93" s="53">
        <v>63297</v>
      </c>
      <c r="E93" s="53">
        <v>65793</v>
      </c>
      <c r="F93" s="53">
        <v>68445</v>
      </c>
      <c r="G93" s="53">
        <v>71194.5</v>
      </c>
      <c r="H93" s="53">
        <v>74100</v>
      </c>
      <c r="I93" s="53">
        <v>77278.5</v>
      </c>
      <c r="J93" s="53">
        <v>80398.5</v>
      </c>
      <c r="K93" s="53">
        <v>83791.5</v>
      </c>
      <c r="L93" s="53">
        <v>87418.5</v>
      </c>
      <c r="M93" s="53">
        <v>91299</v>
      </c>
      <c r="N93" s="54">
        <v>95335.5</v>
      </c>
    </row>
    <row r="94" spans="1:14" x14ac:dyDescent="0.25">
      <c r="A94" s="60" t="s">
        <v>171</v>
      </c>
      <c r="B94" s="61">
        <v>92</v>
      </c>
      <c r="C94" s="53">
        <v>65793</v>
      </c>
      <c r="D94" s="53">
        <v>68445</v>
      </c>
      <c r="E94" s="53">
        <v>71194.5</v>
      </c>
      <c r="F94" s="53">
        <v>74100</v>
      </c>
      <c r="G94" s="53">
        <v>77278.5</v>
      </c>
      <c r="H94" s="53">
        <v>80398.5</v>
      </c>
      <c r="I94" s="53">
        <v>83791.5</v>
      </c>
      <c r="J94" s="53">
        <v>87418.5</v>
      </c>
      <c r="K94" s="53">
        <v>91299</v>
      </c>
      <c r="L94" s="53">
        <v>95335.5</v>
      </c>
      <c r="M94" s="53">
        <v>99489</v>
      </c>
      <c r="N94" s="54">
        <v>103818</v>
      </c>
    </row>
    <row r="95" spans="1:14" x14ac:dyDescent="0.25">
      <c r="A95" s="60" t="s">
        <v>172</v>
      </c>
      <c r="B95" s="60">
        <v>93</v>
      </c>
      <c r="C95" s="53">
        <v>71194.5</v>
      </c>
      <c r="D95" s="53">
        <v>74100</v>
      </c>
      <c r="E95" s="53">
        <v>77278.5</v>
      </c>
      <c r="F95" s="53">
        <v>80398.5</v>
      </c>
      <c r="G95" s="53">
        <v>83791.5</v>
      </c>
      <c r="H95" s="53">
        <v>87418.5</v>
      </c>
      <c r="I95" s="53">
        <v>91299</v>
      </c>
      <c r="J95" s="53">
        <v>95335.5</v>
      </c>
      <c r="K95" s="53">
        <v>99489</v>
      </c>
      <c r="L95" s="53">
        <v>103818</v>
      </c>
      <c r="M95" s="53">
        <v>108420</v>
      </c>
      <c r="N95" s="54">
        <v>113217</v>
      </c>
    </row>
    <row r="96" spans="1:14" x14ac:dyDescent="0.25">
      <c r="A96" s="60" t="s">
        <v>173</v>
      </c>
      <c r="B96" s="61">
        <v>94</v>
      </c>
      <c r="C96" s="53">
        <v>83791.5</v>
      </c>
      <c r="D96" s="53">
        <v>87418.5</v>
      </c>
      <c r="E96" s="53">
        <v>91299</v>
      </c>
      <c r="F96" s="53">
        <v>95335.5</v>
      </c>
      <c r="G96" s="53">
        <v>99489</v>
      </c>
      <c r="H96" s="53">
        <v>103818</v>
      </c>
      <c r="I96" s="53">
        <v>108420</v>
      </c>
      <c r="J96" s="53">
        <v>113217</v>
      </c>
      <c r="K96" s="53">
        <v>118209</v>
      </c>
      <c r="L96" s="53">
        <v>123532.5</v>
      </c>
      <c r="M96" s="53">
        <v>128836.49999999999</v>
      </c>
      <c r="N96" s="54">
        <v>134608.5</v>
      </c>
    </row>
    <row r="97" spans="1:14" x14ac:dyDescent="0.25">
      <c r="A97" s="60" t="s">
        <v>57</v>
      </c>
      <c r="B97" s="61">
        <v>95</v>
      </c>
      <c r="C97" s="53">
        <v>95335.5</v>
      </c>
      <c r="D97" s="53">
        <v>99489</v>
      </c>
      <c r="E97" s="53">
        <v>103818</v>
      </c>
      <c r="F97" s="53">
        <v>108420</v>
      </c>
      <c r="G97" s="53">
        <v>113217</v>
      </c>
      <c r="H97" s="53">
        <v>118209</v>
      </c>
      <c r="I97" s="53">
        <v>123532.5</v>
      </c>
      <c r="J97" s="53">
        <v>128836.49999999999</v>
      </c>
      <c r="K97" s="53">
        <v>134608.5</v>
      </c>
      <c r="L97" s="53">
        <v>141823.5</v>
      </c>
      <c r="M97" s="53">
        <v>148609.5</v>
      </c>
      <c r="N97" s="54">
        <v>155298</v>
      </c>
    </row>
    <row r="98" spans="1:14" x14ac:dyDescent="0.25">
      <c r="A98" s="60" t="s">
        <v>58</v>
      </c>
      <c r="B98" s="60">
        <v>96</v>
      </c>
      <c r="C98" s="53">
        <v>103818</v>
      </c>
      <c r="D98" s="53">
        <v>108420</v>
      </c>
      <c r="E98" s="53">
        <v>113217</v>
      </c>
      <c r="F98" s="53">
        <v>118209</v>
      </c>
      <c r="G98" s="53">
        <v>123727.5</v>
      </c>
      <c r="H98" s="53">
        <v>129558</v>
      </c>
      <c r="I98" s="53">
        <v>135427.5</v>
      </c>
      <c r="J98" s="53">
        <v>141823.5</v>
      </c>
      <c r="K98" s="53">
        <v>148609.5</v>
      </c>
      <c r="L98" s="53">
        <v>155298</v>
      </c>
      <c r="M98" s="53">
        <v>162688.5</v>
      </c>
      <c r="N98" s="54">
        <v>170059.5</v>
      </c>
    </row>
    <row r="99" spans="1:14" x14ac:dyDescent="0.25">
      <c r="A99" s="60" t="s">
        <v>59</v>
      </c>
      <c r="B99" s="61">
        <v>97</v>
      </c>
      <c r="C99" s="53">
        <v>113217</v>
      </c>
      <c r="D99" s="53">
        <v>118209</v>
      </c>
      <c r="E99" s="53">
        <v>123727.5</v>
      </c>
      <c r="F99" s="53">
        <v>129558</v>
      </c>
      <c r="G99" s="53">
        <v>135427.5</v>
      </c>
      <c r="H99" s="53">
        <v>141823.5</v>
      </c>
      <c r="I99" s="53">
        <v>148609.5</v>
      </c>
      <c r="J99" s="53">
        <v>155298</v>
      </c>
      <c r="K99" s="53">
        <v>162688.5</v>
      </c>
      <c r="L99" s="53">
        <v>170059.5</v>
      </c>
      <c r="M99" s="53">
        <v>177352.5</v>
      </c>
      <c r="N99" s="54">
        <v>184645.5</v>
      </c>
    </row>
    <row r="100" spans="1:14" x14ac:dyDescent="0.25">
      <c r="A100" s="60" t="s">
        <v>60</v>
      </c>
      <c r="B100" s="61">
        <v>98</v>
      </c>
      <c r="C100" s="53">
        <v>123727.5</v>
      </c>
      <c r="D100" s="53">
        <v>129558</v>
      </c>
      <c r="E100" s="53">
        <v>135427.5</v>
      </c>
      <c r="F100" s="53">
        <v>141823.5</v>
      </c>
      <c r="G100" s="53">
        <v>148609.5</v>
      </c>
      <c r="H100" s="53">
        <v>155298</v>
      </c>
      <c r="I100" s="53">
        <v>162688.5</v>
      </c>
      <c r="J100" s="53">
        <v>170059.5</v>
      </c>
      <c r="K100" s="53">
        <v>177352.5</v>
      </c>
      <c r="L100" s="53">
        <v>184645.5</v>
      </c>
      <c r="M100" s="53">
        <v>191958</v>
      </c>
      <c r="N100" s="54">
        <v>199251</v>
      </c>
    </row>
    <row r="101" spans="1:14" x14ac:dyDescent="0.25">
      <c r="A101" s="60" t="s">
        <v>174</v>
      </c>
      <c r="B101" s="60">
        <v>99</v>
      </c>
      <c r="C101" s="53">
        <v>31063.5</v>
      </c>
      <c r="D101" s="53">
        <v>32233.500000000004</v>
      </c>
      <c r="E101" s="53">
        <v>33520.5</v>
      </c>
      <c r="F101" s="53">
        <v>34729.5</v>
      </c>
      <c r="G101" s="53">
        <v>35997</v>
      </c>
      <c r="H101" s="53">
        <v>37498.5</v>
      </c>
      <c r="I101" s="53">
        <v>38922</v>
      </c>
      <c r="J101" s="53">
        <v>40560</v>
      </c>
      <c r="K101" s="53">
        <v>42178.5</v>
      </c>
      <c r="L101" s="53">
        <v>43875</v>
      </c>
      <c r="M101" s="53">
        <v>45610.5</v>
      </c>
      <c r="N101" s="54">
        <v>47463</v>
      </c>
    </row>
    <row r="102" spans="1:14" x14ac:dyDescent="0.25">
      <c r="A102" s="60" t="s">
        <v>175</v>
      </c>
      <c r="B102" s="61">
        <v>100</v>
      </c>
      <c r="C102" s="53">
        <v>37518</v>
      </c>
      <c r="D102" s="53">
        <v>38824.5</v>
      </c>
      <c r="E102" s="53">
        <v>40404</v>
      </c>
      <c r="F102" s="53">
        <v>41905.5</v>
      </c>
      <c r="G102" s="53">
        <v>43582.5</v>
      </c>
      <c r="H102" s="53">
        <v>45162</v>
      </c>
      <c r="I102" s="53">
        <v>46800</v>
      </c>
      <c r="J102" s="53">
        <v>48730.5</v>
      </c>
      <c r="K102" s="53">
        <v>50622</v>
      </c>
      <c r="L102" s="53">
        <v>52708.5</v>
      </c>
      <c r="M102" s="53">
        <v>54853.5</v>
      </c>
      <c r="N102" s="54">
        <v>57037.5</v>
      </c>
    </row>
    <row r="103" spans="1:14" x14ac:dyDescent="0.25">
      <c r="A103" s="60" t="s">
        <v>176</v>
      </c>
      <c r="B103" s="61">
        <v>101</v>
      </c>
      <c r="C103" s="53">
        <v>40404</v>
      </c>
      <c r="D103" s="53">
        <v>41905.5</v>
      </c>
      <c r="E103" s="53">
        <v>43582.5</v>
      </c>
      <c r="F103" s="53">
        <v>45162</v>
      </c>
      <c r="G103" s="53">
        <v>46800</v>
      </c>
      <c r="H103" s="53">
        <v>48730.5</v>
      </c>
      <c r="I103" s="53">
        <v>50622</v>
      </c>
      <c r="J103" s="53">
        <v>52708.5</v>
      </c>
      <c r="K103" s="53">
        <v>54853.5</v>
      </c>
      <c r="L103" s="53">
        <v>57037.5</v>
      </c>
      <c r="M103" s="53">
        <v>59299.5</v>
      </c>
      <c r="N103" s="54">
        <v>61698</v>
      </c>
    </row>
    <row r="104" spans="1:14" x14ac:dyDescent="0.25">
      <c r="A104" s="60" t="s">
        <v>177</v>
      </c>
      <c r="B104" s="60">
        <v>102</v>
      </c>
      <c r="C104" s="53">
        <v>45162</v>
      </c>
      <c r="D104" s="53">
        <v>46800</v>
      </c>
      <c r="E104" s="53">
        <v>48730.5</v>
      </c>
      <c r="F104" s="53">
        <v>50622</v>
      </c>
      <c r="G104" s="53">
        <v>52708.5</v>
      </c>
      <c r="H104" s="53">
        <v>54853.5</v>
      </c>
      <c r="I104" s="53">
        <v>57037.5</v>
      </c>
      <c r="J104" s="53">
        <v>59299.5</v>
      </c>
      <c r="K104" s="53">
        <v>61698</v>
      </c>
      <c r="L104" s="53">
        <v>64389.000000000007</v>
      </c>
      <c r="M104" s="53">
        <v>66924</v>
      </c>
      <c r="N104" s="54">
        <v>69849</v>
      </c>
    </row>
    <row r="105" spans="1:14" x14ac:dyDescent="0.25">
      <c r="A105" s="60" t="s">
        <v>178</v>
      </c>
      <c r="B105" s="61">
        <v>103</v>
      </c>
      <c r="C105" s="53">
        <v>49530</v>
      </c>
      <c r="D105" s="53">
        <v>51499.5</v>
      </c>
      <c r="E105" s="53">
        <v>53722.5</v>
      </c>
      <c r="F105" s="53">
        <v>56043</v>
      </c>
      <c r="G105" s="53">
        <v>58539</v>
      </c>
      <c r="H105" s="53">
        <v>61093.5</v>
      </c>
      <c r="I105" s="53">
        <v>63823.499999999993</v>
      </c>
      <c r="J105" s="53">
        <v>66573</v>
      </c>
      <c r="K105" s="53">
        <v>69459</v>
      </c>
      <c r="L105" s="53">
        <v>72579</v>
      </c>
      <c r="M105" s="53">
        <v>75757.5</v>
      </c>
      <c r="N105" s="54">
        <v>79365</v>
      </c>
    </row>
    <row r="106" spans="1:14" x14ac:dyDescent="0.25">
      <c r="A106" s="60" t="s">
        <v>179</v>
      </c>
      <c r="B106" s="61">
        <v>104</v>
      </c>
      <c r="C106" s="53">
        <v>51168</v>
      </c>
      <c r="D106" s="53">
        <v>53235</v>
      </c>
      <c r="E106" s="53">
        <v>55321.5</v>
      </c>
      <c r="F106" s="53">
        <v>57525</v>
      </c>
      <c r="G106" s="53">
        <v>59865</v>
      </c>
      <c r="H106" s="53">
        <v>62439.000000000007</v>
      </c>
      <c r="I106" s="53">
        <v>65013.000000000007</v>
      </c>
      <c r="J106" s="53">
        <v>67743</v>
      </c>
      <c r="K106" s="53">
        <v>70726.5</v>
      </c>
      <c r="L106" s="53">
        <v>73788</v>
      </c>
      <c r="M106" s="53">
        <v>77103</v>
      </c>
      <c r="N106" s="54">
        <v>80379</v>
      </c>
    </row>
    <row r="107" spans="1:14" x14ac:dyDescent="0.25">
      <c r="A107" s="60" t="s">
        <v>180</v>
      </c>
      <c r="B107" s="60">
        <v>105</v>
      </c>
      <c r="C107" s="53">
        <v>57525</v>
      </c>
      <c r="D107" s="53">
        <v>59865</v>
      </c>
      <c r="E107" s="53">
        <v>62439.000000000007</v>
      </c>
      <c r="F107" s="53">
        <v>65013.000000000007</v>
      </c>
      <c r="G107" s="53">
        <v>67743</v>
      </c>
      <c r="H107" s="53">
        <v>70726.5</v>
      </c>
      <c r="I107" s="53">
        <v>73788</v>
      </c>
      <c r="J107" s="53">
        <v>77103</v>
      </c>
      <c r="K107" s="53">
        <v>80379</v>
      </c>
      <c r="L107" s="53">
        <v>83986.5</v>
      </c>
      <c r="M107" s="53">
        <v>87594</v>
      </c>
      <c r="N107" s="54">
        <v>91494</v>
      </c>
    </row>
    <row r="108" spans="1:14" x14ac:dyDescent="0.25">
      <c r="A108" s="60" t="s">
        <v>181</v>
      </c>
      <c r="B108" s="61">
        <v>106</v>
      </c>
      <c r="C108" s="53">
        <v>65013.000000000007</v>
      </c>
      <c r="D108" s="53">
        <v>67743</v>
      </c>
      <c r="E108" s="53">
        <v>70726.5</v>
      </c>
      <c r="F108" s="53">
        <v>73788</v>
      </c>
      <c r="G108" s="53">
        <v>77103</v>
      </c>
      <c r="H108" s="53">
        <v>80379</v>
      </c>
      <c r="I108" s="53">
        <v>83986.5</v>
      </c>
      <c r="J108" s="53">
        <v>87594</v>
      </c>
      <c r="K108" s="53">
        <v>91494</v>
      </c>
      <c r="L108" s="53">
        <v>95511</v>
      </c>
      <c r="M108" s="53">
        <v>99840</v>
      </c>
      <c r="N108" s="54">
        <v>104110.5</v>
      </c>
    </row>
    <row r="109" spans="1:14" x14ac:dyDescent="0.25">
      <c r="A109" s="60" t="s">
        <v>182</v>
      </c>
      <c r="B109" s="61">
        <v>107</v>
      </c>
      <c r="C109" s="53">
        <v>70726.5</v>
      </c>
      <c r="D109" s="53">
        <v>73788</v>
      </c>
      <c r="E109" s="53">
        <v>77103</v>
      </c>
      <c r="F109" s="53">
        <v>80379</v>
      </c>
      <c r="G109" s="53">
        <v>83986.5</v>
      </c>
      <c r="H109" s="53">
        <v>87594</v>
      </c>
      <c r="I109" s="53">
        <v>91494</v>
      </c>
      <c r="J109" s="53">
        <v>95511</v>
      </c>
      <c r="K109" s="53">
        <v>99840</v>
      </c>
      <c r="L109" s="53">
        <v>104110.5</v>
      </c>
      <c r="M109" s="53">
        <v>108732</v>
      </c>
      <c r="N109" s="54">
        <v>114601.5</v>
      </c>
    </row>
    <row r="110" spans="1:14" x14ac:dyDescent="0.25">
      <c r="A110" s="60" t="s">
        <v>183</v>
      </c>
      <c r="B110" s="60">
        <v>108</v>
      </c>
      <c r="C110" s="53">
        <v>77103</v>
      </c>
      <c r="D110" s="53">
        <v>80379</v>
      </c>
      <c r="E110" s="53">
        <v>83986.5</v>
      </c>
      <c r="F110" s="53">
        <v>87594</v>
      </c>
      <c r="G110" s="53">
        <v>91494</v>
      </c>
      <c r="H110" s="53">
        <v>95511</v>
      </c>
      <c r="I110" s="53">
        <v>99840</v>
      </c>
      <c r="J110" s="53">
        <v>104110.5</v>
      </c>
      <c r="K110" s="53">
        <v>108732</v>
      </c>
      <c r="L110" s="53">
        <v>114601.5</v>
      </c>
      <c r="M110" s="53">
        <v>120061.5</v>
      </c>
      <c r="N110" s="54">
        <v>125502</v>
      </c>
    </row>
    <row r="111" spans="1:14" x14ac:dyDescent="0.25">
      <c r="A111" s="60" t="s">
        <v>184</v>
      </c>
      <c r="B111" s="61">
        <v>109</v>
      </c>
      <c r="C111" s="53">
        <v>83986.5</v>
      </c>
      <c r="D111" s="53">
        <v>87594</v>
      </c>
      <c r="E111" s="53">
        <v>91494</v>
      </c>
      <c r="F111" s="53">
        <v>95511</v>
      </c>
      <c r="G111" s="53">
        <v>99840</v>
      </c>
      <c r="H111" s="53">
        <v>104110.5</v>
      </c>
      <c r="I111" s="53">
        <v>108732</v>
      </c>
      <c r="J111" s="53">
        <v>114601.5</v>
      </c>
      <c r="K111" s="53">
        <v>120061.5</v>
      </c>
      <c r="L111" s="53">
        <v>125502</v>
      </c>
      <c r="M111" s="53">
        <v>131449.5</v>
      </c>
      <c r="N111" s="54">
        <v>137397</v>
      </c>
    </row>
    <row r="112" spans="1:14" x14ac:dyDescent="0.25">
      <c r="A112" s="60" t="s">
        <v>185</v>
      </c>
      <c r="B112" s="61">
        <v>110</v>
      </c>
      <c r="C112" s="53">
        <v>28840.5</v>
      </c>
      <c r="D112" s="53">
        <v>29854.5</v>
      </c>
      <c r="E112" s="53">
        <v>31063.5</v>
      </c>
      <c r="F112" s="53">
        <v>32233.500000000004</v>
      </c>
      <c r="G112" s="53">
        <v>33520.5</v>
      </c>
      <c r="H112" s="53">
        <v>34729.5</v>
      </c>
      <c r="I112" s="53">
        <v>35997</v>
      </c>
      <c r="J112" s="53">
        <v>37498.5</v>
      </c>
      <c r="K112" s="53">
        <v>38922</v>
      </c>
      <c r="L112" s="53">
        <v>40560</v>
      </c>
      <c r="M112" s="53">
        <v>42178.5</v>
      </c>
      <c r="N112" s="54">
        <v>43875</v>
      </c>
    </row>
    <row r="113" spans="1:14" x14ac:dyDescent="0.25">
      <c r="A113" s="60" t="s">
        <v>186</v>
      </c>
      <c r="B113" s="60">
        <v>111</v>
      </c>
      <c r="C113" s="53">
        <v>32233.500000000004</v>
      </c>
      <c r="D113" s="53">
        <v>33520.5</v>
      </c>
      <c r="E113" s="53">
        <v>34729.5</v>
      </c>
      <c r="F113" s="53">
        <v>35997</v>
      </c>
      <c r="G113" s="53">
        <v>37498.5</v>
      </c>
      <c r="H113" s="53">
        <v>38922</v>
      </c>
      <c r="I113" s="53">
        <v>40560</v>
      </c>
      <c r="J113" s="53">
        <v>42178.5</v>
      </c>
      <c r="K113" s="53">
        <v>43875</v>
      </c>
      <c r="L113" s="53">
        <v>45610.5</v>
      </c>
      <c r="M113" s="53">
        <v>47463</v>
      </c>
      <c r="N113" s="54">
        <v>49530</v>
      </c>
    </row>
    <row r="114" spans="1:14" x14ac:dyDescent="0.25">
      <c r="A114" s="60" t="s">
        <v>187</v>
      </c>
      <c r="B114" s="61">
        <v>112</v>
      </c>
      <c r="C114" s="53">
        <v>34729.5</v>
      </c>
      <c r="D114" s="53">
        <v>35997</v>
      </c>
      <c r="E114" s="53">
        <v>37498.5</v>
      </c>
      <c r="F114" s="53">
        <v>38922</v>
      </c>
      <c r="G114" s="53">
        <v>40560</v>
      </c>
      <c r="H114" s="53">
        <v>42178.5</v>
      </c>
      <c r="I114" s="53">
        <v>43875</v>
      </c>
      <c r="J114" s="53">
        <v>45610.5</v>
      </c>
      <c r="K114" s="53">
        <v>47463</v>
      </c>
      <c r="L114" s="53">
        <v>49530</v>
      </c>
      <c r="M114" s="53">
        <v>51499.5</v>
      </c>
      <c r="N114" s="54">
        <v>53722.5</v>
      </c>
    </row>
    <row r="115" spans="1:14" x14ac:dyDescent="0.25">
      <c r="A115" s="60" t="s">
        <v>188</v>
      </c>
      <c r="B115" s="61">
        <v>113</v>
      </c>
      <c r="C115" s="53">
        <v>38922</v>
      </c>
      <c r="D115" s="53">
        <v>40560</v>
      </c>
      <c r="E115" s="53">
        <v>42178.5</v>
      </c>
      <c r="F115" s="53">
        <v>43875</v>
      </c>
      <c r="G115" s="53">
        <v>45610.5</v>
      </c>
      <c r="H115" s="53">
        <v>47463</v>
      </c>
      <c r="I115" s="53">
        <v>49530</v>
      </c>
      <c r="J115" s="53">
        <v>51499.5</v>
      </c>
      <c r="K115" s="53">
        <v>53722.5</v>
      </c>
      <c r="L115" s="53">
        <v>56043</v>
      </c>
      <c r="M115" s="53">
        <v>58539</v>
      </c>
      <c r="N115" s="54">
        <v>61093.5</v>
      </c>
    </row>
    <row r="116" spans="1:14" x14ac:dyDescent="0.25">
      <c r="A116" s="60" t="s">
        <v>189</v>
      </c>
      <c r="B116" s="60">
        <v>114</v>
      </c>
      <c r="C116" s="53">
        <v>43875</v>
      </c>
      <c r="D116" s="53">
        <v>45610.5</v>
      </c>
      <c r="E116" s="53">
        <v>47463</v>
      </c>
      <c r="F116" s="53">
        <v>49530</v>
      </c>
      <c r="G116" s="53">
        <v>51499.5</v>
      </c>
      <c r="H116" s="53">
        <v>53722.5</v>
      </c>
      <c r="I116" s="53">
        <v>56043</v>
      </c>
      <c r="J116" s="53">
        <v>58539</v>
      </c>
      <c r="K116" s="53">
        <v>61093.5</v>
      </c>
      <c r="L116" s="53">
        <v>63823.499999999993</v>
      </c>
      <c r="M116" s="53">
        <v>66573</v>
      </c>
      <c r="N116" s="54">
        <v>69459</v>
      </c>
    </row>
    <row r="117" spans="1:14" x14ac:dyDescent="0.25">
      <c r="A117" s="60" t="s">
        <v>190</v>
      </c>
      <c r="B117" s="61">
        <v>115</v>
      </c>
      <c r="C117" s="53">
        <v>49530</v>
      </c>
      <c r="D117" s="53">
        <v>51499.5</v>
      </c>
      <c r="E117" s="53">
        <v>53722.5</v>
      </c>
      <c r="F117" s="53">
        <v>56043</v>
      </c>
      <c r="G117" s="53">
        <v>58539</v>
      </c>
      <c r="H117" s="53">
        <v>61093.5</v>
      </c>
      <c r="I117" s="53">
        <v>63823.499999999993</v>
      </c>
      <c r="J117" s="53">
        <v>66573</v>
      </c>
      <c r="K117" s="53">
        <v>69459</v>
      </c>
      <c r="L117" s="53">
        <v>72579</v>
      </c>
      <c r="M117" s="53">
        <v>75757.5</v>
      </c>
      <c r="N117" s="54">
        <v>79365</v>
      </c>
    </row>
    <row r="118" spans="1:14" x14ac:dyDescent="0.25">
      <c r="A118" s="60" t="s">
        <v>191</v>
      </c>
      <c r="B118" s="61">
        <v>116</v>
      </c>
      <c r="C118" s="53">
        <v>53722.5</v>
      </c>
      <c r="D118" s="53">
        <v>56043</v>
      </c>
      <c r="E118" s="53">
        <v>58539</v>
      </c>
      <c r="F118" s="53">
        <v>61093.5</v>
      </c>
      <c r="G118" s="53">
        <v>63823.499999999993</v>
      </c>
      <c r="H118" s="53">
        <v>66573</v>
      </c>
      <c r="I118" s="53">
        <v>69459</v>
      </c>
      <c r="J118" s="53">
        <v>72579</v>
      </c>
      <c r="K118" s="53">
        <v>75757.5</v>
      </c>
      <c r="L118" s="53">
        <v>79365</v>
      </c>
      <c r="M118" s="53">
        <v>83070</v>
      </c>
      <c r="N118" s="54">
        <v>86814</v>
      </c>
    </row>
    <row r="119" spans="1:14" x14ac:dyDescent="0.25">
      <c r="A119" s="60" t="s">
        <v>192</v>
      </c>
      <c r="B119" s="60">
        <v>117</v>
      </c>
      <c r="C119" s="53">
        <v>58539</v>
      </c>
      <c r="D119" s="53">
        <v>61093.5</v>
      </c>
      <c r="E119" s="53">
        <v>63823.499999999993</v>
      </c>
      <c r="F119" s="53">
        <v>66573</v>
      </c>
      <c r="G119" s="53">
        <v>69459</v>
      </c>
      <c r="H119" s="53">
        <v>72579</v>
      </c>
      <c r="I119" s="53">
        <v>75757.5</v>
      </c>
      <c r="J119" s="53">
        <v>79365</v>
      </c>
      <c r="K119" s="53">
        <v>83070</v>
      </c>
      <c r="L119" s="53">
        <v>86814</v>
      </c>
      <c r="M119" s="53">
        <v>90928.5</v>
      </c>
      <c r="N119" s="54">
        <v>95218.5</v>
      </c>
    </row>
    <row r="120" spans="1:14" x14ac:dyDescent="0.25">
      <c r="A120" s="60" t="s">
        <v>193</v>
      </c>
      <c r="B120" s="61">
        <v>118</v>
      </c>
      <c r="C120" s="53">
        <v>63823.499999999993</v>
      </c>
      <c r="D120" s="53">
        <v>66573</v>
      </c>
      <c r="E120" s="53">
        <v>69459</v>
      </c>
      <c r="F120" s="53">
        <v>72579</v>
      </c>
      <c r="G120" s="53">
        <v>75757.5</v>
      </c>
      <c r="H120" s="53">
        <v>79365</v>
      </c>
      <c r="I120" s="53">
        <v>83070</v>
      </c>
      <c r="J120" s="53">
        <v>86814</v>
      </c>
      <c r="K120" s="53">
        <v>90928.5</v>
      </c>
      <c r="L120" s="53">
        <v>95218.5</v>
      </c>
      <c r="M120" s="53">
        <v>99586.5</v>
      </c>
      <c r="N120" s="54">
        <v>104247</v>
      </c>
    </row>
    <row r="121" spans="1:14" x14ac:dyDescent="0.25">
      <c r="A121" s="60" t="s">
        <v>194</v>
      </c>
      <c r="B121" s="61">
        <v>119</v>
      </c>
      <c r="C121" s="53">
        <v>43212</v>
      </c>
      <c r="D121" s="53">
        <v>44986.5</v>
      </c>
      <c r="E121" s="53">
        <v>46663.5</v>
      </c>
      <c r="F121" s="53">
        <v>48672</v>
      </c>
      <c r="G121" s="53">
        <v>50622</v>
      </c>
      <c r="H121" s="53">
        <v>52650</v>
      </c>
      <c r="I121" s="53">
        <v>54756</v>
      </c>
      <c r="J121" s="53">
        <v>56979</v>
      </c>
      <c r="K121" s="53">
        <v>59436</v>
      </c>
      <c r="L121" s="53">
        <v>61834.5</v>
      </c>
      <c r="M121" s="53">
        <v>64467.000000000007</v>
      </c>
      <c r="N121" s="54">
        <v>67060.5</v>
      </c>
    </row>
    <row r="122" spans="1:14" x14ac:dyDescent="0.25">
      <c r="A122" s="60" t="s">
        <v>195</v>
      </c>
      <c r="B122" s="60">
        <v>120</v>
      </c>
      <c r="C122" s="53">
        <v>46663.5</v>
      </c>
      <c r="D122" s="53">
        <v>48672</v>
      </c>
      <c r="E122" s="53">
        <v>50622</v>
      </c>
      <c r="F122" s="53">
        <v>52650</v>
      </c>
      <c r="G122" s="53">
        <v>54756</v>
      </c>
      <c r="H122" s="53">
        <v>56979</v>
      </c>
      <c r="I122" s="53">
        <v>59436</v>
      </c>
      <c r="J122" s="53">
        <v>61834.5</v>
      </c>
      <c r="K122" s="53">
        <v>64467.000000000007</v>
      </c>
      <c r="L122" s="53">
        <v>67060.5</v>
      </c>
      <c r="M122" s="53">
        <v>69907.5</v>
      </c>
      <c r="N122" s="54">
        <v>72813</v>
      </c>
    </row>
    <row r="123" spans="1:14" x14ac:dyDescent="0.25">
      <c r="A123" s="60" t="s">
        <v>196</v>
      </c>
      <c r="B123" s="61">
        <v>121</v>
      </c>
      <c r="C123" s="53">
        <v>50622</v>
      </c>
      <c r="D123" s="53">
        <v>52650</v>
      </c>
      <c r="E123" s="53">
        <v>54756</v>
      </c>
      <c r="F123" s="53">
        <v>56979</v>
      </c>
      <c r="G123" s="53">
        <v>59436</v>
      </c>
      <c r="H123" s="53">
        <v>61834.5</v>
      </c>
      <c r="I123" s="53">
        <v>64467.000000000007</v>
      </c>
      <c r="J123" s="53">
        <v>67060.5</v>
      </c>
      <c r="K123" s="53">
        <v>69907.5</v>
      </c>
      <c r="L123" s="53">
        <v>72813</v>
      </c>
      <c r="M123" s="53">
        <v>76557</v>
      </c>
      <c r="N123" s="54">
        <v>79891.5</v>
      </c>
    </row>
    <row r="124" spans="1:14" x14ac:dyDescent="0.25">
      <c r="A124" s="60" t="s">
        <v>197</v>
      </c>
      <c r="B124" s="61">
        <v>122</v>
      </c>
      <c r="C124" s="53">
        <v>55731</v>
      </c>
      <c r="D124" s="53">
        <v>58071</v>
      </c>
      <c r="E124" s="53">
        <v>60508.5</v>
      </c>
      <c r="F124" s="53">
        <v>62946</v>
      </c>
      <c r="G124" s="53">
        <v>65695.5</v>
      </c>
      <c r="H124" s="53">
        <v>68562</v>
      </c>
      <c r="I124" s="53">
        <v>71604</v>
      </c>
      <c r="J124" s="53">
        <v>74802</v>
      </c>
      <c r="K124" s="53">
        <v>78039</v>
      </c>
      <c r="L124" s="53">
        <v>81451.5</v>
      </c>
      <c r="M124" s="53">
        <v>85098</v>
      </c>
      <c r="N124" s="54">
        <v>88900.5</v>
      </c>
    </row>
    <row r="125" spans="1:14" x14ac:dyDescent="0.25">
      <c r="A125" s="60" t="s">
        <v>198</v>
      </c>
      <c r="B125" s="60">
        <v>123</v>
      </c>
      <c r="C125" s="53">
        <v>60508.5</v>
      </c>
      <c r="D125" s="53">
        <v>62946</v>
      </c>
      <c r="E125" s="53">
        <v>65695.5</v>
      </c>
      <c r="F125" s="53">
        <v>68562</v>
      </c>
      <c r="G125" s="53">
        <v>71604</v>
      </c>
      <c r="H125" s="53">
        <v>74802</v>
      </c>
      <c r="I125" s="53">
        <v>78039</v>
      </c>
      <c r="J125" s="53">
        <v>81451.5</v>
      </c>
      <c r="K125" s="53">
        <v>85098</v>
      </c>
      <c r="L125" s="53">
        <v>88900.5</v>
      </c>
      <c r="M125" s="53">
        <v>92820</v>
      </c>
      <c r="N125" s="54">
        <v>96895.5</v>
      </c>
    </row>
    <row r="126" spans="1:14" x14ac:dyDescent="0.25">
      <c r="A126" s="60" t="s">
        <v>199</v>
      </c>
      <c r="B126" s="61">
        <v>124</v>
      </c>
      <c r="C126" s="53">
        <v>67294.5</v>
      </c>
      <c r="D126" s="53">
        <v>70239</v>
      </c>
      <c r="E126" s="53">
        <v>73378.5</v>
      </c>
      <c r="F126" s="53">
        <v>76557</v>
      </c>
      <c r="G126" s="53">
        <v>79891.5</v>
      </c>
      <c r="H126" s="53">
        <v>83401.5</v>
      </c>
      <c r="I126" s="53">
        <v>87087</v>
      </c>
      <c r="J126" s="53">
        <v>90928.5</v>
      </c>
      <c r="K126" s="53">
        <v>95062.5</v>
      </c>
      <c r="L126" s="53">
        <v>99118.5</v>
      </c>
      <c r="M126" s="53">
        <v>103564.5</v>
      </c>
      <c r="N126" s="54">
        <v>109122</v>
      </c>
    </row>
    <row r="127" spans="1:14" x14ac:dyDescent="0.25">
      <c r="A127" s="60" t="s">
        <v>200</v>
      </c>
      <c r="B127" s="61">
        <v>125</v>
      </c>
      <c r="C127" s="53">
        <v>73378.5</v>
      </c>
      <c r="D127" s="53">
        <v>76557</v>
      </c>
      <c r="E127" s="53">
        <v>79891.5</v>
      </c>
      <c r="F127" s="53">
        <v>83401.5</v>
      </c>
      <c r="G127" s="53">
        <v>87087</v>
      </c>
      <c r="H127" s="53">
        <v>90928.5</v>
      </c>
      <c r="I127" s="53">
        <v>95062.5</v>
      </c>
      <c r="J127" s="53">
        <v>99118.5</v>
      </c>
      <c r="K127" s="53">
        <v>103564.5</v>
      </c>
      <c r="L127" s="53">
        <v>109122</v>
      </c>
      <c r="M127" s="53">
        <v>114328.5</v>
      </c>
      <c r="N127" s="54">
        <v>119496</v>
      </c>
    </row>
    <row r="128" spans="1:14" x14ac:dyDescent="0.25">
      <c r="A128" s="60" t="s">
        <v>201</v>
      </c>
      <c r="B128" s="60">
        <v>126</v>
      </c>
      <c r="C128" s="53">
        <v>76557</v>
      </c>
      <c r="D128" s="53">
        <v>79891.5</v>
      </c>
      <c r="E128" s="53">
        <v>83401.5</v>
      </c>
      <c r="F128" s="53">
        <v>87087</v>
      </c>
      <c r="G128" s="53">
        <v>90928.5</v>
      </c>
      <c r="H128" s="53">
        <v>95062.5</v>
      </c>
      <c r="I128" s="53">
        <v>99118.5</v>
      </c>
      <c r="J128" s="53">
        <v>103564.5</v>
      </c>
      <c r="K128" s="53">
        <v>109122</v>
      </c>
      <c r="L128" s="53">
        <v>114328.5</v>
      </c>
      <c r="M128" s="53">
        <v>119496</v>
      </c>
      <c r="N128" s="54">
        <v>125190</v>
      </c>
    </row>
    <row r="129" spans="1:14" x14ac:dyDescent="0.25">
      <c r="A129" s="60" t="s">
        <v>202</v>
      </c>
      <c r="B129" s="61">
        <v>127</v>
      </c>
      <c r="C129" s="53">
        <v>81451.5</v>
      </c>
      <c r="D129" s="53">
        <v>85098</v>
      </c>
      <c r="E129" s="53">
        <v>88900.5</v>
      </c>
      <c r="F129" s="53">
        <v>92820</v>
      </c>
      <c r="G129" s="53">
        <v>97149</v>
      </c>
      <c r="H129" s="53">
        <v>101731.5</v>
      </c>
      <c r="I129" s="53">
        <v>106392</v>
      </c>
      <c r="J129" s="53">
        <v>111364.5</v>
      </c>
      <c r="K129" s="53">
        <v>116649</v>
      </c>
      <c r="L129" s="53">
        <v>122050.5</v>
      </c>
      <c r="M129" s="53">
        <v>127842</v>
      </c>
      <c r="N129" s="54">
        <v>133594.5</v>
      </c>
    </row>
    <row r="130" spans="1:14" x14ac:dyDescent="0.25">
      <c r="A130" s="60" t="s">
        <v>61</v>
      </c>
      <c r="B130" s="61">
        <v>128</v>
      </c>
      <c r="C130" s="53">
        <v>85098</v>
      </c>
      <c r="D130" s="53">
        <v>88900.5</v>
      </c>
      <c r="E130" s="53">
        <v>92820</v>
      </c>
      <c r="F130" s="53">
        <v>97149</v>
      </c>
      <c r="G130" s="53">
        <v>101731.5</v>
      </c>
      <c r="H130" s="53">
        <v>106392</v>
      </c>
      <c r="I130" s="53">
        <v>111364.5</v>
      </c>
      <c r="J130" s="53">
        <v>116649</v>
      </c>
      <c r="K130" s="53">
        <v>122050.5</v>
      </c>
      <c r="L130" s="53">
        <v>127842</v>
      </c>
      <c r="M130" s="53">
        <v>133594.5</v>
      </c>
      <c r="N130" s="54">
        <v>139366.5</v>
      </c>
    </row>
    <row r="131" spans="1:14" x14ac:dyDescent="0.25">
      <c r="A131" s="60" t="s">
        <v>62</v>
      </c>
      <c r="B131" s="60">
        <v>129</v>
      </c>
      <c r="C131" s="53">
        <v>92820</v>
      </c>
      <c r="D131" s="53">
        <v>97149</v>
      </c>
      <c r="E131" s="53">
        <v>101731.5</v>
      </c>
      <c r="F131" s="53">
        <v>106392</v>
      </c>
      <c r="G131" s="53">
        <v>111364.5</v>
      </c>
      <c r="H131" s="53">
        <v>116649</v>
      </c>
      <c r="I131" s="53">
        <v>122050.5</v>
      </c>
      <c r="J131" s="53">
        <v>127842</v>
      </c>
      <c r="K131" s="53">
        <v>133594.5</v>
      </c>
      <c r="L131" s="53">
        <v>139366.5</v>
      </c>
      <c r="M131" s="53">
        <v>145158</v>
      </c>
      <c r="N131" s="54">
        <v>150930</v>
      </c>
    </row>
    <row r="132" spans="1:14" x14ac:dyDescent="0.25">
      <c r="A132" s="60" t="s">
        <v>203</v>
      </c>
      <c r="B132" s="61">
        <v>130</v>
      </c>
      <c r="C132" s="53">
        <v>46137</v>
      </c>
      <c r="D132" s="53">
        <v>47911.5</v>
      </c>
      <c r="E132" s="53">
        <v>49588.5</v>
      </c>
      <c r="F132" s="53">
        <v>51597</v>
      </c>
      <c r="G132" s="53">
        <v>53547</v>
      </c>
      <c r="H132" s="53">
        <v>55575</v>
      </c>
      <c r="I132" s="53">
        <v>57681</v>
      </c>
      <c r="J132" s="53">
        <v>59904</v>
      </c>
      <c r="K132" s="53">
        <v>62361</v>
      </c>
      <c r="L132" s="53">
        <v>64759.5</v>
      </c>
      <c r="M132" s="53">
        <v>67392</v>
      </c>
      <c r="N132" s="54">
        <v>69985.5</v>
      </c>
    </row>
    <row r="133" spans="1:14" x14ac:dyDescent="0.25">
      <c r="A133" s="60" t="s">
        <v>204</v>
      </c>
      <c r="B133" s="61">
        <v>131</v>
      </c>
      <c r="C133" s="53">
        <v>49588.5</v>
      </c>
      <c r="D133" s="53">
        <v>51597</v>
      </c>
      <c r="E133" s="53">
        <v>53547</v>
      </c>
      <c r="F133" s="53">
        <v>55575</v>
      </c>
      <c r="G133" s="53">
        <v>57681</v>
      </c>
      <c r="H133" s="53">
        <v>59904</v>
      </c>
      <c r="I133" s="53">
        <v>62361</v>
      </c>
      <c r="J133" s="53">
        <v>64759.5</v>
      </c>
      <c r="K133" s="53">
        <v>67392</v>
      </c>
      <c r="L133" s="53">
        <v>69985.5</v>
      </c>
      <c r="M133" s="53">
        <v>72832.5</v>
      </c>
      <c r="N133" s="54">
        <v>75738</v>
      </c>
    </row>
    <row r="134" spans="1:14" x14ac:dyDescent="0.25">
      <c r="A134" s="60" t="s">
        <v>205</v>
      </c>
      <c r="B134" s="60">
        <v>132</v>
      </c>
      <c r="C134" s="53">
        <v>53547</v>
      </c>
      <c r="D134" s="53">
        <v>55575</v>
      </c>
      <c r="E134" s="53">
        <v>57681</v>
      </c>
      <c r="F134" s="53">
        <v>59904</v>
      </c>
      <c r="G134" s="53">
        <v>62361</v>
      </c>
      <c r="H134" s="53">
        <v>64759.5</v>
      </c>
      <c r="I134" s="53">
        <v>67392</v>
      </c>
      <c r="J134" s="53">
        <v>69985.5</v>
      </c>
      <c r="K134" s="53">
        <v>72832.5</v>
      </c>
      <c r="L134" s="53">
        <v>75738</v>
      </c>
      <c r="M134" s="53">
        <v>79482</v>
      </c>
      <c r="N134" s="54">
        <v>82816.5</v>
      </c>
    </row>
    <row r="135" spans="1:14" x14ac:dyDescent="0.25">
      <c r="A135" s="60" t="s">
        <v>206</v>
      </c>
      <c r="B135" s="61">
        <v>133</v>
      </c>
      <c r="C135" s="53">
        <v>58656</v>
      </c>
      <c r="D135" s="53">
        <v>60996</v>
      </c>
      <c r="E135" s="53">
        <v>63433.5</v>
      </c>
      <c r="F135" s="53">
        <v>65871</v>
      </c>
      <c r="G135" s="53">
        <v>68620.5</v>
      </c>
      <c r="H135" s="53">
        <v>71487</v>
      </c>
      <c r="I135" s="53">
        <v>74529</v>
      </c>
      <c r="J135" s="53">
        <v>77727</v>
      </c>
      <c r="K135" s="53">
        <v>80964</v>
      </c>
      <c r="L135" s="53">
        <v>84376.5</v>
      </c>
      <c r="M135" s="53">
        <v>88023</v>
      </c>
      <c r="N135" s="54">
        <v>91825.5</v>
      </c>
    </row>
    <row r="136" spans="1:14" x14ac:dyDescent="0.25">
      <c r="A136" s="60" t="s">
        <v>207</v>
      </c>
      <c r="B136" s="61">
        <v>134</v>
      </c>
      <c r="C136" s="53">
        <v>63433.5</v>
      </c>
      <c r="D136" s="53">
        <v>65871</v>
      </c>
      <c r="E136" s="53">
        <v>68620.5</v>
      </c>
      <c r="F136" s="53">
        <v>71487</v>
      </c>
      <c r="G136" s="53">
        <v>74529</v>
      </c>
      <c r="H136" s="53">
        <v>77727</v>
      </c>
      <c r="I136" s="53">
        <v>80964</v>
      </c>
      <c r="J136" s="53">
        <v>84376.5</v>
      </c>
      <c r="K136" s="53">
        <v>88023</v>
      </c>
      <c r="L136" s="53">
        <v>91825.5</v>
      </c>
      <c r="M136" s="53">
        <v>95745</v>
      </c>
      <c r="N136" s="54">
        <v>99820.5</v>
      </c>
    </row>
    <row r="137" spans="1:14" x14ac:dyDescent="0.25">
      <c r="A137" s="60" t="s">
        <v>208</v>
      </c>
      <c r="B137" s="60">
        <v>135</v>
      </c>
      <c r="C137" s="53">
        <v>70219.5</v>
      </c>
      <c r="D137" s="53">
        <v>73164</v>
      </c>
      <c r="E137" s="53">
        <v>76303.5</v>
      </c>
      <c r="F137" s="53">
        <v>79482</v>
      </c>
      <c r="G137" s="53">
        <v>82816.5</v>
      </c>
      <c r="H137" s="53">
        <v>86326.5</v>
      </c>
      <c r="I137" s="53">
        <v>90012</v>
      </c>
      <c r="J137" s="53">
        <v>93853.5</v>
      </c>
      <c r="K137" s="53">
        <v>97987.5</v>
      </c>
      <c r="L137" s="53">
        <v>102043.5</v>
      </c>
      <c r="M137" s="53">
        <v>106489.5</v>
      </c>
      <c r="N137" s="54">
        <v>112047</v>
      </c>
    </row>
    <row r="138" spans="1:14" x14ac:dyDescent="0.25">
      <c r="A138" s="60" t="s">
        <v>209</v>
      </c>
      <c r="B138" s="61">
        <v>136</v>
      </c>
      <c r="C138" s="53">
        <v>76303.5</v>
      </c>
      <c r="D138" s="53">
        <v>79482</v>
      </c>
      <c r="E138" s="53">
        <v>82816.5</v>
      </c>
      <c r="F138" s="53">
        <v>86326.5</v>
      </c>
      <c r="G138" s="53">
        <v>90012</v>
      </c>
      <c r="H138" s="53">
        <v>93853.5</v>
      </c>
      <c r="I138" s="53">
        <v>97987.5</v>
      </c>
      <c r="J138" s="53">
        <v>102043.5</v>
      </c>
      <c r="K138" s="53">
        <v>106489.5</v>
      </c>
      <c r="L138" s="53">
        <v>112047</v>
      </c>
      <c r="M138" s="53">
        <v>117253.5</v>
      </c>
      <c r="N138" s="54">
        <v>122421</v>
      </c>
    </row>
    <row r="139" spans="1:14" x14ac:dyDescent="0.25">
      <c r="A139" s="60" t="s">
        <v>210</v>
      </c>
      <c r="B139" s="61">
        <v>137</v>
      </c>
      <c r="C139" s="53">
        <v>79482</v>
      </c>
      <c r="D139" s="53">
        <v>82816.5</v>
      </c>
      <c r="E139" s="53">
        <v>86326.5</v>
      </c>
      <c r="F139" s="53">
        <v>90012</v>
      </c>
      <c r="G139" s="53">
        <v>93853.5</v>
      </c>
      <c r="H139" s="53">
        <v>97987.5</v>
      </c>
      <c r="I139" s="53">
        <v>102043.5</v>
      </c>
      <c r="J139" s="53">
        <v>106489.5</v>
      </c>
      <c r="K139" s="53">
        <v>112047</v>
      </c>
      <c r="L139" s="53">
        <v>117253.5</v>
      </c>
      <c r="M139" s="53">
        <v>122421</v>
      </c>
      <c r="N139" s="54">
        <v>128115</v>
      </c>
    </row>
    <row r="140" spans="1:14" x14ac:dyDescent="0.25">
      <c r="A140" s="60" t="s">
        <v>211</v>
      </c>
      <c r="B140" s="60">
        <v>138</v>
      </c>
      <c r="C140" s="53">
        <v>84376.5</v>
      </c>
      <c r="D140" s="53">
        <v>88023</v>
      </c>
      <c r="E140" s="53">
        <v>91825.5</v>
      </c>
      <c r="F140" s="53">
        <v>95745</v>
      </c>
      <c r="G140" s="53">
        <v>100074</v>
      </c>
      <c r="H140" s="53">
        <v>104656.5</v>
      </c>
      <c r="I140" s="53">
        <v>109317</v>
      </c>
      <c r="J140" s="53">
        <v>114289.5</v>
      </c>
      <c r="K140" s="53">
        <v>119574</v>
      </c>
      <c r="L140" s="53">
        <v>124975.5</v>
      </c>
      <c r="M140" s="53">
        <v>130767</v>
      </c>
      <c r="N140" s="54">
        <v>136519.5</v>
      </c>
    </row>
    <row r="141" spans="1:14" x14ac:dyDescent="0.25">
      <c r="A141" s="60" t="s">
        <v>63</v>
      </c>
      <c r="B141" s="61">
        <v>139</v>
      </c>
      <c r="C141" s="53">
        <v>88023</v>
      </c>
      <c r="D141" s="53">
        <v>91825.5</v>
      </c>
      <c r="E141" s="53">
        <v>95745</v>
      </c>
      <c r="F141" s="53">
        <v>100074</v>
      </c>
      <c r="G141" s="53">
        <v>104656.5</v>
      </c>
      <c r="H141" s="53">
        <v>109317</v>
      </c>
      <c r="I141" s="53">
        <v>114289.5</v>
      </c>
      <c r="J141" s="53">
        <v>119574</v>
      </c>
      <c r="K141" s="53">
        <v>124975.5</v>
      </c>
      <c r="L141" s="53">
        <v>130767</v>
      </c>
      <c r="M141" s="53">
        <v>136519.5</v>
      </c>
      <c r="N141" s="54">
        <v>142291.5</v>
      </c>
    </row>
    <row r="142" spans="1:14" x14ac:dyDescent="0.25">
      <c r="A142" s="60" t="s">
        <v>64</v>
      </c>
      <c r="B142" s="61">
        <v>140</v>
      </c>
      <c r="C142" s="53">
        <v>95745</v>
      </c>
      <c r="D142" s="53">
        <v>100074</v>
      </c>
      <c r="E142" s="53">
        <v>104656.5</v>
      </c>
      <c r="F142" s="53">
        <v>109317</v>
      </c>
      <c r="G142" s="53">
        <v>114289.5</v>
      </c>
      <c r="H142" s="53">
        <v>119574</v>
      </c>
      <c r="I142" s="53">
        <v>124975.5</v>
      </c>
      <c r="J142" s="53">
        <v>130767</v>
      </c>
      <c r="K142" s="53">
        <v>136519.5</v>
      </c>
      <c r="L142" s="53">
        <v>142291.5</v>
      </c>
      <c r="M142" s="53">
        <v>148083</v>
      </c>
      <c r="N142" s="54">
        <v>153855</v>
      </c>
    </row>
    <row r="143" spans="1:14" x14ac:dyDescent="0.25">
      <c r="A143" s="60" t="s">
        <v>212</v>
      </c>
      <c r="B143" s="60">
        <v>141</v>
      </c>
      <c r="C143" s="53">
        <v>44674.5</v>
      </c>
      <c r="D143" s="53">
        <v>46449</v>
      </c>
      <c r="E143" s="53">
        <v>48126</v>
      </c>
      <c r="F143" s="53">
        <v>50134.5</v>
      </c>
      <c r="G143" s="53">
        <v>52084.5</v>
      </c>
      <c r="H143" s="53">
        <v>54112.5</v>
      </c>
      <c r="I143" s="53">
        <v>56218.5</v>
      </c>
      <c r="J143" s="53">
        <v>58441.5</v>
      </c>
      <c r="K143" s="53">
        <v>60898.5</v>
      </c>
      <c r="L143" s="53">
        <v>63297</v>
      </c>
      <c r="M143" s="53">
        <v>65929.5</v>
      </c>
      <c r="N143" s="54">
        <v>68523</v>
      </c>
    </row>
    <row r="144" spans="1:14" x14ac:dyDescent="0.25">
      <c r="A144" s="60" t="s">
        <v>213</v>
      </c>
      <c r="B144" s="61">
        <v>142</v>
      </c>
      <c r="C144" s="53">
        <v>48126</v>
      </c>
      <c r="D144" s="53">
        <v>50134.5</v>
      </c>
      <c r="E144" s="53">
        <v>52084.5</v>
      </c>
      <c r="F144" s="53">
        <v>54112.5</v>
      </c>
      <c r="G144" s="53">
        <v>56218.5</v>
      </c>
      <c r="H144" s="53">
        <v>58441.5</v>
      </c>
      <c r="I144" s="53">
        <v>60898.5</v>
      </c>
      <c r="J144" s="53">
        <v>63297</v>
      </c>
      <c r="K144" s="53">
        <v>65929.5</v>
      </c>
      <c r="L144" s="53">
        <v>68523</v>
      </c>
      <c r="M144" s="53">
        <v>71370</v>
      </c>
      <c r="N144" s="54">
        <v>74275.5</v>
      </c>
    </row>
    <row r="145" spans="1:14" x14ac:dyDescent="0.25">
      <c r="A145" s="60" t="s">
        <v>214</v>
      </c>
      <c r="B145" s="61">
        <v>143</v>
      </c>
      <c r="C145" s="53">
        <v>52084.5</v>
      </c>
      <c r="D145" s="53">
        <v>54112.5</v>
      </c>
      <c r="E145" s="53">
        <v>56218.5</v>
      </c>
      <c r="F145" s="53">
        <v>58441.5</v>
      </c>
      <c r="G145" s="53">
        <v>60898.5</v>
      </c>
      <c r="H145" s="53">
        <v>63297</v>
      </c>
      <c r="I145" s="53">
        <v>65929.5</v>
      </c>
      <c r="J145" s="53">
        <v>68523</v>
      </c>
      <c r="K145" s="53">
        <v>71370</v>
      </c>
      <c r="L145" s="53">
        <v>74275.5</v>
      </c>
      <c r="M145" s="53">
        <v>78019.5</v>
      </c>
      <c r="N145" s="54">
        <v>81354</v>
      </c>
    </row>
    <row r="146" spans="1:14" x14ac:dyDescent="0.25">
      <c r="A146" s="60" t="s">
        <v>215</v>
      </c>
      <c r="B146" s="60">
        <v>144</v>
      </c>
      <c r="C146" s="53">
        <v>57193.5</v>
      </c>
      <c r="D146" s="53">
        <v>59533.5</v>
      </c>
      <c r="E146" s="53">
        <v>61971</v>
      </c>
      <c r="F146" s="53">
        <v>64408.5</v>
      </c>
      <c r="G146" s="53">
        <v>67158</v>
      </c>
      <c r="H146" s="53">
        <v>70024.5</v>
      </c>
      <c r="I146" s="53">
        <v>73066.5</v>
      </c>
      <c r="J146" s="53">
        <v>76264.5</v>
      </c>
      <c r="K146" s="53">
        <v>79501.5</v>
      </c>
      <c r="L146" s="53">
        <v>82914</v>
      </c>
      <c r="M146" s="53">
        <v>86560.5</v>
      </c>
      <c r="N146" s="54">
        <v>90363</v>
      </c>
    </row>
    <row r="147" spans="1:14" x14ac:dyDescent="0.25">
      <c r="A147" s="60" t="s">
        <v>216</v>
      </c>
      <c r="B147" s="61">
        <v>145</v>
      </c>
      <c r="C147" s="53">
        <v>61971</v>
      </c>
      <c r="D147" s="53">
        <v>64408.5</v>
      </c>
      <c r="E147" s="53">
        <v>67158</v>
      </c>
      <c r="F147" s="53">
        <v>70024.5</v>
      </c>
      <c r="G147" s="53">
        <v>73066.5</v>
      </c>
      <c r="H147" s="53">
        <v>76264.5</v>
      </c>
      <c r="I147" s="53">
        <v>79501.5</v>
      </c>
      <c r="J147" s="53">
        <v>82914</v>
      </c>
      <c r="K147" s="53">
        <v>86560.5</v>
      </c>
      <c r="L147" s="53">
        <v>90363</v>
      </c>
      <c r="M147" s="53">
        <v>94282.5</v>
      </c>
      <c r="N147" s="54">
        <v>98358</v>
      </c>
    </row>
    <row r="148" spans="1:14" x14ac:dyDescent="0.25">
      <c r="A148" s="60" t="s">
        <v>217</v>
      </c>
      <c r="B148" s="61">
        <v>146</v>
      </c>
      <c r="C148" s="53">
        <v>68757</v>
      </c>
      <c r="D148" s="53">
        <v>71701.5</v>
      </c>
      <c r="E148" s="53">
        <v>74841</v>
      </c>
      <c r="F148" s="53">
        <v>78019.5</v>
      </c>
      <c r="G148" s="53">
        <v>81354</v>
      </c>
      <c r="H148" s="53">
        <v>84864</v>
      </c>
      <c r="I148" s="53">
        <v>88549.5</v>
      </c>
      <c r="J148" s="53">
        <v>92391</v>
      </c>
      <c r="K148" s="53">
        <v>96525</v>
      </c>
      <c r="L148" s="53">
        <v>100581</v>
      </c>
      <c r="M148" s="53">
        <v>105027</v>
      </c>
      <c r="N148" s="54">
        <v>110584.5</v>
      </c>
    </row>
    <row r="149" spans="1:14" x14ac:dyDescent="0.25">
      <c r="A149" s="60" t="s">
        <v>218</v>
      </c>
      <c r="B149" s="60">
        <v>147</v>
      </c>
      <c r="C149" s="53">
        <v>74841</v>
      </c>
      <c r="D149" s="53">
        <v>78019.5</v>
      </c>
      <c r="E149" s="53">
        <v>81354</v>
      </c>
      <c r="F149" s="53">
        <v>84864</v>
      </c>
      <c r="G149" s="53">
        <v>88549.5</v>
      </c>
      <c r="H149" s="53">
        <v>92391</v>
      </c>
      <c r="I149" s="53">
        <v>96525</v>
      </c>
      <c r="J149" s="53">
        <v>100581</v>
      </c>
      <c r="K149" s="53">
        <v>105027</v>
      </c>
      <c r="L149" s="53">
        <v>110584.5</v>
      </c>
      <c r="M149" s="53">
        <v>115791</v>
      </c>
      <c r="N149" s="54">
        <v>120958.5</v>
      </c>
    </row>
    <row r="150" spans="1:14" x14ac:dyDescent="0.25">
      <c r="A150" s="60" t="s">
        <v>219</v>
      </c>
      <c r="B150" s="61">
        <v>148</v>
      </c>
      <c r="C150" s="53">
        <v>78019.5</v>
      </c>
      <c r="D150" s="53">
        <v>81354</v>
      </c>
      <c r="E150" s="53">
        <v>84864</v>
      </c>
      <c r="F150" s="53">
        <v>88549.5</v>
      </c>
      <c r="G150" s="53">
        <v>92391</v>
      </c>
      <c r="H150" s="53">
        <v>96525</v>
      </c>
      <c r="I150" s="53">
        <v>100581</v>
      </c>
      <c r="J150" s="53">
        <v>105027</v>
      </c>
      <c r="K150" s="53">
        <v>110584.5</v>
      </c>
      <c r="L150" s="53">
        <v>115791</v>
      </c>
      <c r="M150" s="53">
        <v>120958.5</v>
      </c>
      <c r="N150" s="54">
        <v>126652.5</v>
      </c>
    </row>
    <row r="151" spans="1:14" x14ac:dyDescent="0.25">
      <c r="A151" s="60" t="s">
        <v>220</v>
      </c>
      <c r="B151" s="61">
        <v>149</v>
      </c>
      <c r="C151" s="53">
        <v>82914</v>
      </c>
      <c r="D151" s="53">
        <v>86560.5</v>
      </c>
      <c r="E151" s="53">
        <v>90363</v>
      </c>
      <c r="F151" s="53">
        <v>94282.5</v>
      </c>
      <c r="G151" s="53">
        <v>98611.5</v>
      </c>
      <c r="H151" s="53">
        <v>103194</v>
      </c>
      <c r="I151" s="53">
        <v>107854.5</v>
      </c>
      <c r="J151" s="53">
        <v>112827</v>
      </c>
      <c r="K151" s="53">
        <v>118111.5</v>
      </c>
      <c r="L151" s="53">
        <v>123513</v>
      </c>
      <c r="M151" s="53">
        <v>129304.5</v>
      </c>
      <c r="N151" s="54">
        <v>135057</v>
      </c>
    </row>
    <row r="152" spans="1:14" x14ac:dyDescent="0.25">
      <c r="A152" s="60" t="s">
        <v>65</v>
      </c>
      <c r="B152" s="60">
        <v>150</v>
      </c>
      <c r="C152" s="53">
        <v>86560.5</v>
      </c>
      <c r="D152" s="53">
        <v>90363</v>
      </c>
      <c r="E152" s="53">
        <v>94282.5</v>
      </c>
      <c r="F152" s="53">
        <v>98611.5</v>
      </c>
      <c r="G152" s="53">
        <v>103194</v>
      </c>
      <c r="H152" s="53">
        <v>107854.5</v>
      </c>
      <c r="I152" s="53">
        <v>112827</v>
      </c>
      <c r="J152" s="53">
        <v>118111.5</v>
      </c>
      <c r="K152" s="53">
        <v>123513</v>
      </c>
      <c r="L152" s="53">
        <v>129304.5</v>
      </c>
      <c r="M152" s="53">
        <v>135057</v>
      </c>
      <c r="N152" s="54">
        <v>140829</v>
      </c>
    </row>
    <row r="153" spans="1:14" x14ac:dyDescent="0.25">
      <c r="A153" s="60" t="s">
        <v>66</v>
      </c>
      <c r="B153" s="61">
        <v>151</v>
      </c>
      <c r="C153" s="53">
        <v>94282.5</v>
      </c>
      <c r="D153" s="53">
        <v>98611.5</v>
      </c>
      <c r="E153" s="53">
        <v>103194</v>
      </c>
      <c r="F153" s="53">
        <v>107854.5</v>
      </c>
      <c r="G153" s="53">
        <v>112827</v>
      </c>
      <c r="H153" s="53">
        <v>118111.5</v>
      </c>
      <c r="I153" s="53">
        <v>123513</v>
      </c>
      <c r="J153" s="53">
        <v>129304.5</v>
      </c>
      <c r="K153" s="53">
        <v>135057</v>
      </c>
      <c r="L153" s="53">
        <v>140829</v>
      </c>
      <c r="M153" s="53">
        <v>146620.5</v>
      </c>
      <c r="N153" s="54">
        <v>152392.5</v>
      </c>
    </row>
    <row r="154" spans="1:14" x14ac:dyDescent="0.25">
      <c r="A154" s="60" t="s">
        <v>221</v>
      </c>
      <c r="B154" s="61">
        <v>152</v>
      </c>
      <c r="C154" s="53">
        <v>28080</v>
      </c>
      <c r="D154" s="53">
        <v>28840.5</v>
      </c>
      <c r="E154" s="53">
        <v>29854.5</v>
      </c>
      <c r="F154" s="53">
        <v>31063.5</v>
      </c>
      <c r="G154" s="53">
        <v>32233.500000000004</v>
      </c>
      <c r="H154" s="53">
        <v>33520.5</v>
      </c>
      <c r="I154" s="53">
        <v>34729.5</v>
      </c>
      <c r="J154" s="53">
        <v>35997</v>
      </c>
      <c r="K154" s="53">
        <v>37498.5</v>
      </c>
      <c r="L154" s="53">
        <v>38922</v>
      </c>
      <c r="M154" s="53">
        <v>40560</v>
      </c>
      <c r="N154" s="54">
        <v>42178.5</v>
      </c>
    </row>
    <row r="155" spans="1:14" x14ac:dyDescent="0.25">
      <c r="A155" s="60" t="s">
        <v>222</v>
      </c>
      <c r="B155" s="60">
        <v>153</v>
      </c>
      <c r="C155" s="53">
        <v>31063.5</v>
      </c>
      <c r="D155" s="53">
        <v>32233.500000000004</v>
      </c>
      <c r="E155" s="53">
        <v>33520.5</v>
      </c>
      <c r="F155" s="53">
        <v>34729.5</v>
      </c>
      <c r="G155" s="53">
        <v>35997</v>
      </c>
      <c r="H155" s="53">
        <v>37498.5</v>
      </c>
      <c r="I155" s="53">
        <v>38922</v>
      </c>
      <c r="J155" s="53">
        <v>40560</v>
      </c>
      <c r="K155" s="53">
        <v>42178.5</v>
      </c>
      <c r="L155" s="53">
        <v>43875</v>
      </c>
      <c r="M155" s="53">
        <v>45610.5</v>
      </c>
      <c r="N155" s="54">
        <v>47463</v>
      </c>
    </row>
    <row r="156" spans="1:14" x14ac:dyDescent="0.25">
      <c r="A156" s="60" t="s">
        <v>223</v>
      </c>
      <c r="B156" s="61">
        <v>154</v>
      </c>
      <c r="C156" s="53">
        <v>34729.5</v>
      </c>
      <c r="D156" s="53">
        <v>35997</v>
      </c>
      <c r="E156" s="53">
        <v>37498.5</v>
      </c>
      <c r="F156" s="53">
        <v>38922</v>
      </c>
      <c r="G156" s="53">
        <v>40560</v>
      </c>
      <c r="H156" s="53">
        <v>42178.5</v>
      </c>
      <c r="I156" s="53">
        <v>43875</v>
      </c>
      <c r="J156" s="53">
        <v>45610.5</v>
      </c>
      <c r="K156" s="53">
        <v>47463</v>
      </c>
      <c r="L156" s="53">
        <v>49530</v>
      </c>
      <c r="M156" s="53">
        <v>51499.5</v>
      </c>
      <c r="N156" s="54">
        <v>53722.5</v>
      </c>
    </row>
    <row r="157" spans="1:14" x14ac:dyDescent="0.25">
      <c r="A157" s="60" t="s">
        <v>224</v>
      </c>
      <c r="B157" s="61">
        <v>155</v>
      </c>
      <c r="C157" s="53">
        <v>38922</v>
      </c>
      <c r="D157" s="53">
        <v>40560</v>
      </c>
      <c r="E157" s="53">
        <v>42178.5</v>
      </c>
      <c r="F157" s="53">
        <v>43875</v>
      </c>
      <c r="G157" s="53">
        <v>45610.5</v>
      </c>
      <c r="H157" s="53">
        <v>47463</v>
      </c>
      <c r="I157" s="53">
        <v>49530</v>
      </c>
      <c r="J157" s="53">
        <v>51499.5</v>
      </c>
      <c r="K157" s="53">
        <v>53722.5</v>
      </c>
      <c r="L157" s="53">
        <v>56043</v>
      </c>
      <c r="M157" s="53">
        <v>58539</v>
      </c>
      <c r="N157" s="54">
        <v>61093.5</v>
      </c>
    </row>
    <row r="158" spans="1:14" x14ac:dyDescent="0.25">
      <c r="A158" s="60" t="s">
        <v>225</v>
      </c>
      <c r="B158" s="60">
        <v>156</v>
      </c>
      <c r="C158" s="53">
        <v>43875</v>
      </c>
      <c r="D158" s="53">
        <v>45610.5</v>
      </c>
      <c r="E158" s="53">
        <v>47463</v>
      </c>
      <c r="F158" s="53">
        <v>49530</v>
      </c>
      <c r="G158" s="53">
        <v>51499.5</v>
      </c>
      <c r="H158" s="53">
        <v>53722.5</v>
      </c>
      <c r="I158" s="53">
        <v>56043</v>
      </c>
      <c r="J158" s="53">
        <v>58539</v>
      </c>
      <c r="K158" s="53">
        <v>61093.5</v>
      </c>
      <c r="L158" s="53">
        <v>63823.499999999993</v>
      </c>
      <c r="M158" s="53">
        <v>66573</v>
      </c>
      <c r="N158" s="54">
        <v>69459</v>
      </c>
    </row>
    <row r="159" spans="1:14" x14ac:dyDescent="0.25">
      <c r="A159" s="60" t="s">
        <v>226</v>
      </c>
      <c r="B159" s="61">
        <v>157</v>
      </c>
      <c r="C159" s="53">
        <v>49530</v>
      </c>
      <c r="D159" s="53">
        <v>51499.5</v>
      </c>
      <c r="E159" s="53">
        <v>53722.5</v>
      </c>
      <c r="F159" s="53">
        <v>56043</v>
      </c>
      <c r="G159" s="53">
        <v>58539</v>
      </c>
      <c r="H159" s="53">
        <v>61093.5</v>
      </c>
      <c r="I159" s="53">
        <v>63823.499999999993</v>
      </c>
      <c r="J159" s="53">
        <v>66573</v>
      </c>
      <c r="K159" s="53">
        <v>69459</v>
      </c>
      <c r="L159" s="53">
        <v>72579</v>
      </c>
      <c r="M159" s="53">
        <v>75757.5</v>
      </c>
      <c r="N159" s="54">
        <v>79365</v>
      </c>
    </row>
    <row r="160" spans="1:14" x14ac:dyDescent="0.25">
      <c r="A160" s="60" t="s">
        <v>227</v>
      </c>
      <c r="B160" s="61">
        <v>158</v>
      </c>
      <c r="C160" s="53">
        <v>28080</v>
      </c>
      <c r="D160" s="53">
        <v>28840.5</v>
      </c>
      <c r="E160" s="53">
        <v>29854.5</v>
      </c>
      <c r="F160" s="53">
        <v>31063.5</v>
      </c>
      <c r="G160" s="53">
        <v>32233.500000000004</v>
      </c>
      <c r="H160" s="53">
        <v>33520.5</v>
      </c>
      <c r="I160" s="53">
        <v>34729.5</v>
      </c>
      <c r="J160" s="53">
        <v>35997</v>
      </c>
      <c r="K160" s="53">
        <v>37498.5</v>
      </c>
      <c r="L160" s="53">
        <v>38922</v>
      </c>
      <c r="M160" s="53">
        <v>40560</v>
      </c>
      <c r="N160" s="54">
        <v>42178.5</v>
      </c>
    </row>
    <row r="161" spans="1:14" x14ac:dyDescent="0.25">
      <c r="A161" s="60" t="s">
        <v>228</v>
      </c>
      <c r="B161" s="60">
        <v>159</v>
      </c>
      <c r="C161" s="53">
        <v>31063.5</v>
      </c>
      <c r="D161" s="53">
        <v>32233.500000000004</v>
      </c>
      <c r="E161" s="53">
        <v>33520.5</v>
      </c>
      <c r="F161" s="53">
        <v>34729.5</v>
      </c>
      <c r="G161" s="53">
        <v>35997</v>
      </c>
      <c r="H161" s="53">
        <v>37498.5</v>
      </c>
      <c r="I161" s="53">
        <v>38922</v>
      </c>
      <c r="J161" s="53">
        <v>40560</v>
      </c>
      <c r="K161" s="53">
        <v>42178.5</v>
      </c>
      <c r="L161" s="53">
        <v>43875</v>
      </c>
      <c r="M161" s="53">
        <v>45610.5</v>
      </c>
      <c r="N161" s="54">
        <v>47463</v>
      </c>
    </row>
    <row r="162" spans="1:14" x14ac:dyDescent="0.25">
      <c r="A162" s="60" t="s">
        <v>229</v>
      </c>
      <c r="B162" s="61">
        <v>160</v>
      </c>
      <c r="C162" s="53">
        <v>34729.5</v>
      </c>
      <c r="D162" s="53">
        <v>35997</v>
      </c>
      <c r="E162" s="53">
        <v>37498.5</v>
      </c>
      <c r="F162" s="53">
        <v>38922</v>
      </c>
      <c r="G162" s="53">
        <v>40560</v>
      </c>
      <c r="H162" s="53">
        <v>42178.5</v>
      </c>
      <c r="I162" s="53">
        <v>43875</v>
      </c>
      <c r="J162" s="53">
        <v>45610.5</v>
      </c>
      <c r="K162" s="53">
        <v>47463</v>
      </c>
      <c r="L162" s="53">
        <v>49530</v>
      </c>
      <c r="M162" s="53">
        <v>51499.5</v>
      </c>
      <c r="N162" s="54">
        <v>53722.5</v>
      </c>
    </row>
    <row r="163" spans="1:14" x14ac:dyDescent="0.25">
      <c r="A163" s="60" t="s">
        <v>230</v>
      </c>
      <c r="B163" s="61">
        <v>161</v>
      </c>
      <c r="C163" s="53">
        <v>38922</v>
      </c>
      <c r="D163" s="53">
        <v>40560</v>
      </c>
      <c r="E163" s="53">
        <v>42178.5</v>
      </c>
      <c r="F163" s="53">
        <v>43875</v>
      </c>
      <c r="G163" s="53">
        <v>45610.5</v>
      </c>
      <c r="H163" s="53">
        <v>47463</v>
      </c>
      <c r="I163" s="53">
        <v>49530</v>
      </c>
      <c r="J163" s="53">
        <v>51499.5</v>
      </c>
      <c r="K163" s="53">
        <v>53722.5</v>
      </c>
      <c r="L163" s="53">
        <v>56043</v>
      </c>
      <c r="M163" s="53">
        <v>58539</v>
      </c>
      <c r="N163" s="54">
        <v>61093.5</v>
      </c>
    </row>
    <row r="164" spans="1:14" x14ac:dyDescent="0.25">
      <c r="A164" s="60" t="s">
        <v>231</v>
      </c>
      <c r="B164" s="60">
        <v>162</v>
      </c>
      <c r="C164" s="53">
        <v>43875</v>
      </c>
      <c r="D164" s="53">
        <v>45610.5</v>
      </c>
      <c r="E164" s="53">
        <v>47463</v>
      </c>
      <c r="F164" s="53">
        <v>49530</v>
      </c>
      <c r="G164" s="53">
        <v>51499.5</v>
      </c>
      <c r="H164" s="53">
        <v>53722.5</v>
      </c>
      <c r="I164" s="53">
        <v>56043</v>
      </c>
      <c r="J164" s="53">
        <v>58539</v>
      </c>
      <c r="K164" s="53">
        <v>61093.5</v>
      </c>
      <c r="L164" s="53">
        <v>63823.499999999993</v>
      </c>
      <c r="M164" s="53">
        <v>66573</v>
      </c>
      <c r="N164" s="54">
        <v>69459</v>
      </c>
    </row>
    <row r="165" spans="1:14" x14ac:dyDescent="0.25">
      <c r="A165" s="60" t="s">
        <v>232</v>
      </c>
      <c r="B165" s="61">
        <v>163</v>
      </c>
      <c r="C165" s="53">
        <v>49530</v>
      </c>
      <c r="D165" s="53">
        <v>51499.5</v>
      </c>
      <c r="E165" s="53">
        <v>53722.5</v>
      </c>
      <c r="F165" s="53">
        <v>56043</v>
      </c>
      <c r="G165" s="53">
        <v>58539</v>
      </c>
      <c r="H165" s="53">
        <v>61093.5</v>
      </c>
      <c r="I165" s="53">
        <v>63823.499999999993</v>
      </c>
      <c r="J165" s="53">
        <v>66573</v>
      </c>
      <c r="K165" s="53">
        <v>69459</v>
      </c>
      <c r="L165" s="53">
        <v>72579</v>
      </c>
      <c r="M165" s="53">
        <v>75757.5</v>
      </c>
      <c r="N165" s="54">
        <v>79365</v>
      </c>
    </row>
    <row r="166" spans="1:14" x14ac:dyDescent="0.25">
      <c r="A166" s="60" t="s">
        <v>233</v>
      </c>
      <c r="B166" s="61">
        <v>164</v>
      </c>
      <c r="C166" s="53">
        <v>56043</v>
      </c>
      <c r="D166" s="53">
        <v>58539</v>
      </c>
      <c r="E166" s="53">
        <v>61093.5</v>
      </c>
      <c r="F166" s="53">
        <v>63823.499999999993</v>
      </c>
      <c r="G166" s="53">
        <v>66573</v>
      </c>
      <c r="H166" s="53">
        <v>69459</v>
      </c>
      <c r="I166" s="53">
        <v>72579</v>
      </c>
      <c r="J166" s="53">
        <v>75757.5</v>
      </c>
      <c r="K166" s="53">
        <v>79365</v>
      </c>
      <c r="L166" s="53">
        <v>83070</v>
      </c>
      <c r="M166" s="53">
        <v>86814</v>
      </c>
      <c r="N166" s="54">
        <v>90928.5</v>
      </c>
    </row>
    <row r="167" spans="1:14" x14ac:dyDescent="0.25">
      <c r="A167" s="60" t="s">
        <v>234</v>
      </c>
      <c r="B167" s="60">
        <v>165</v>
      </c>
      <c r="C167" s="53">
        <v>28080</v>
      </c>
      <c r="D167" s="53">
        <v>28840.5</v>
      </c>
      <c r="E167" s="53">
        <v>29854.5</v>
      </c>
      <c r="F167" s="53">
        <v>31063.5</v>
      </c>
      <c r="G167" s="53">
        <v>32233.500000000004</v>
      </c>
      <c r="H167" s="53">
        <v>33520.5</v>
      </c>
      <c r="I167" s="53">
        <v>34729.5</v>
      </c>
      <c r="J167" s="53">
        <v>35997</v>
      </c>
      <c r="K167" s="53">
        <v>37498.5</v>
      </c>
      <c r="L167" s="53">
        <v>38922</v>
      </c>
      <c r="M167" s="53">
        <v>40560</v>
      </c>
      <c r="N167" s="54">
        <v>42178.5</v>
      </c>
    </row>
    <row r="168" spans="1:14" x14ac:dyDescent="0.25">
      <c r="A168" s="60" t="s">
        <v>235</v>
      </c>
      <c r="B168" s="61">
        <v>166</v>
      </c>
      <c r="C168" s="53">
        <v>31063.5</v>
      </c>
      <c r="D168" s="53">
        <v>32233.500000000004</v>
      </c>
      <c r="E168" s="53">
        <v>33520.5</v>
      </c>
      <c r="F168" s="53">
        <v>34729.5</v>
      </c>
      <c r="G168" s="53">
        <v>35997</v>
      </c>
      <c r="H168" s="53">
        <v>37498.5</v>
      </c>
      <c r="I168" s="53">
        <v>38922</v>
      </c>
      <c r="J168" s="53">
        <v>40560</v>
      </c>
      <c r="K168" s="53">
        <v>42178.5</v>
      </c>
      <c r="L168" s="53">
        <v>43875</v>
      </c>
      <c r="M168" s="53">
        <v>45610.5</v>
      </c>
      <c r="N168" s="54">
        <v>47463</v>
      </c>
    </row>
    <row r="169" spans="1:14" x14ac:dyDescent="0.25">
      <c r="A169" s="60" t="s">
        <v>236</v>
      </c>
      <c r="B169" s="61">
        <v>167</v>
      </c>
      <c r="C169" s="53">
        <v>34729.5</v>
      </c>
      <c r="D169" s="53">
        <v>35997</v>
      </c>
      <c r="E169" s="53">
        <v>37498.5</v>
      </c>
      <c r="F169" s="53">
        <v>38922</v>
      </c>
      <c r="G169" s="53">
        <v>40560</v>
      </c>
      <c r="H169" s="53">
        <v>42178.5</v>
      </c>
      <c r="I169" s="53">
        <v>43875</v>
      </c>
      <c r="J169" s="53">
        <v>45610.5</v>
      </c>
      <c r="K169" s="53">
        <v>47463</v>
      </c>
      <c r="L169" s="53">
        <v>49530</v>
      </c>
      <c r="M169" s="53">
        <v>51499.5</v>
      </c>
      <c r="N169" s="54">
        <v>53722.5</v>
      </c>
    </row>
    <row r="170" spans="1:14" x14ac:dyDescent="0.25">
      <c r="A170" s="60" t="s">
        <v>237</v>
      </c>
      <c r="B170" s="60">
        <v>168</v>
      </c>
      <c r="C170" s="53">
        <v>38922</v>
      </c>
      <c r="D170" s="53">
        <v>40560</v>
      </c>
      <c r="E170" s="53">
        <v>42178.5</v>
      </c>
      <c r="F170" s="53">
        <v>43875</v>
      </c>
      <c r="G170" s="53">
        <v>45610.5</v>
      </c>
      <c r="H170" s="53">
        <v>47463</v>
      </c>
      <c r="I170" s="53">
        <v>49530</v>
      </c>
      <c r="J170" s="53">
        <v>51499.5</v>
      </c>
      <c r="K170" s="53">
        <v>53722.5</v>
      </c>
      <c r="L170" s="53">
        <v>56043</v>
      </c>
      <c r="M170" s="53">
        <v>58539</v>
      </c>
      <c r="N170" s="54">
        <v>61093.5</v>
      </c>
    </row>
    <row r="171" spans="1:14" x14ac:dyDescent="0.25">
      <c r="A171" s="60" t="s">
        <v>238</v>
      </c>
      <c r="B171" s="61">
        <v>169</v>
      </c>
      <c r="C171" s="53">
        <v>43875</v>
      </c>
      <c r="D171" s="53">
        <v>45610.5</v>
      </c>
      <c r="E171" s="53">
        <v>47463</v>
      </c>
      <c r="F171" s="53">
        <v>49530</v>
      </c>
      <c r="G171" s="53">
        <v>51499.5</v>
      </c>
      <c r="H171" s="53">
        <v>53722.5</v>
      </c>
      <c r="I171" s="53">
        <v>56043</v>
      </c>
      <c r="J171" s="53">
        <v>58539</v>
      </c>
      <c r="K171" s="53">
        <v>61093.5</v>
      </c>
      <c r="L171" s="53">
        <v>63823.499999999993</v>
      </c>
      <c r="M171" s="53">
        <v>66573</v>
      </c>
      <c r="N171" s="54">
        <v>69459</v>
      </c>
    </row>
    <row r="172" spans="1:14" x14ac:dyDescent="0.25">
      <c r="A172" s="60" t="s">
        <v>239</v>
      </c>
      <c r="B172" s="61">
        <v>170</v>
      </c>
      <c r="C172" s="53">
        <v>49530</v>
      </c>
      <c r="D172" s="53">
        <v>51499.5</v>
      </c>
      <c r="E172" s="53">
        <v>53722.5</v>
      </c>
      <c r="F172" s="53">
        <v>56043</v>
      </c>
      <c r="G172" s="53">
        <v>58539</v>
      </c>
      <c r="H172" s="53">
        <v>61093.5</v>
      </c>
      <c r="I172" s="53">
        <v>63823.499999999993</v>
      </c>
      <c r="J172" s="53">
        <v>66573</v>
      </c>
      <c r="K172" s="53">
        <v>69459</v>
      </c>
      <c r="L172" s="53">
        <v>72579</v>
      </c>
      <c r="M172" s="53">
        <v>75757.5</v>
      </c>
      <c r="N172" s="54">
        <v>79209</v>
      </c>
    </row>
    <row r="173" spans="1:14" x14ac:dyDescent="0.25">
      <c r="A173" s="60" t="s">
        <v>240</v>
      </c>
      <c r="B173" s="60">
        <v>171</v>
      </c>
      <c r="C173" s="53">
        <v>28840.5</v>
      </c>
      <c r="D173" s="53">
        <v>29854.5</v>
      </c>
      <c r="E173" s="53">
        <v>31063.5</v>
      </c>
      <c r="F173" s="53">
        <v>32233.500000000004</v>
      </c>
      <c r="G173" s="53">
        <v>33520.5</v>
      </c>
      <c r="H173" s="53">
        <v>34729.5</v>
      </c>
      <c r="I173" s="53">
        <v>35997</v>
      </c>
      <c r="J173" s="53">
        <v>37498.5</v>
      </c>
      <c r="K173" s="53">
        <v>38922</v>
      </c>
      <c r="L173" s="53">
        <v>40560</v>
      </c>
      <c r="M173" s="53">
        <v>42178.5</v>
      </c>
      <c r="N173" s="54">
        <v>43875</v>
      </c>
    </row>
    <row r="174" spans="1:14" x14ac:dyDescent="0.25">
      <c r="A174" s="60" t="s">
        <v>241</v>
      </c>
      <c r="B174" s="61">
        <v>172</v>
      </c>
      <c r="C174" s="53">
        <v>31063.5</v>
      </c>
      <c r="D174" s="53">
        <v>32233.500000000004</v>
      </c>
      <c r="E174" s="53">
        <v>33520.5</v>
      </c>
      <c r="F174" s="53">
        <v>34729.5</v>
      </c>
      <c r="G174" s="53">
        <v>35997</v>
      </c>
      <c r="H174" s="53">
        <v>37498.5</v>
      </c>
      <c r="I174" s="53">
        <v>38922</v>
      </c>
      <c r="J174" s="53">
        <v>40560</v>
      </c>
      <c r="K174" s="53">
        <v>42178.5</v>
      </c>
      <c r="L174" s="53">
        <v>43875</v>
      </c>
      <c r="M174" s="53">
        <v>45610.5</v>
      </c>
      <c r="N174" s="54">
        <v>47463</v>
      </c>
    </row>
    <row r="175" spans="1:14" x14ac:dyDescent="0.25">
      <c r="A175" s="60" t="s">
        <v>242</v>
      </c>
      <c r="B175" s="61">
        <v>173</v>
      </c>
      <c r="C175" s="53">
        <v>34729.5</v>
      </c>
      <c r="D175" s="53">
        <v>35997</v>
      </c>
      <c r="E175" s="53">
        <v>37498.5</v>
      </c>
      <c r="F175" s="53">
        <v>38922</v>
      </c>
      <c r="G175" s="53">
        <v>40560</v>
      </c>
      <c r="H175" s="53">
        <v>42178.5</v>
      </c>
      <c r="I175" s="53">
        <v>43875</v>
      </c>
      <c r="J175" s="53">
        <v>45610.5</v>
      </c>
      <c r="K175" s="53">
        <v>47463</v>
      </c>
      <c r="L175" s="53">
        <v>49530</v>
      </c>
      <c r="M175" s="53">
        <v>51499.5</v>
      </c>
      <c r="N175" s="54">
        <v>53722.5</v>
      </c>
    </row>
    <row r="176" spans="1:14" x14ac:dyDescent="0.25">
      <c r="A176" s="60" t="s">
        <v>243</v>
      </c>
      <c r="B176" s="60">
        <v>174</v>
      </c>
      <c r="C176" s="53">
        <v>38922</v>
      </c>
      <c r="D176" s="53">
        <v>40560</v>
      </c>
      <c r="E176" s="53">
        <v>42178.5</v>
      </c>
      <c r="F176" s="53">
        <v>43875</v>
      </c>
      <c r="G176" s="53">
        <v>45610.5</v>
      </c>
      <c r="H176" s="53">
        <v>47463</v>
      </c>
      <c r="I176" s="53">
        <v>49530</v>
      </c>
      <c r="J176" s="53">
        <v>51499.5</v>
      </c>
      <c r="K176" s="53">
        <v>53722.5</v>
      </c>
      <c r="L176" s="53">
        <v>56043</v>
      </c>
      <c r="M176" s="53">
        <v>58539</v>
      </c>
      <c r="N176" s="54">
        <v>61093.5</v>
      </c>
    </row>
    <row r="177" spans="1:14" x14ac:dyDescent="0.25">
      <c r="A177" s="60" t="s">
        <v>244</v>
      </c>
      <c r="B177" s="61">
        <v>175</v>
      </c>
      <c r="C177" s="53">
        <v>43875</v>
      </c>
      <c r="D177" s="53">
        <v>45610.5</v>
      </c>
      <c r="E177" s="53">
        <v>47463</v>
      </c>
      <c r="F177" s="53">
        <v>49530</v>
      </c>
      <c r="G177" s="53">
        <v>51499.5</v>
      </c>
      <c r="H177" s="53">
        <v>53722.5</v>
      </c>
      <c r="I177" s="53">
        <v>56043</v>
      </c>
      <c r="J177" s="53">
        <v>58539</v>
      </c>
      <c r="K177" s="53">
        <v>61093.5</v>
      </c>
      <c r="L177" s="53">
        <v>63823.499999999993</v>
      </c>
      <c r="M177" s="53">
        <v>66573</v>
      </c>
      <c r="N177" s="54">
        <v>69459</v>
      </c>
    </row>
    <row r="178" spans="1:14" x14ac:dyDescent="0.25">
      <c r="A178" s="60" t="s">
        <v>245</v>
      </c>
      <c r="B178" s="61">
        <v>176</v>
      </c>
      <c r="C178" s="53">
        <v>49530</v>
      </c>
      <c r="D178" s="53">
        <v>51499.5</v>
      </c>
      <c r="E178" s="53">
        <v>53722.5</v>
      </c>
      <c r="F178" s="53">
        <v>56043</v>
      </c>
      <c r="G178" s="53">
        <v>58539</v>
      </c>
      <c r="H178" s="53">
        <v>61093.5</v>
      </c>
      <c r="I178" s="53">
        <v>63823.499999999993</v>
      </c>
      <c r="J178" s="53">
        <v>66573</v>
      </c>
      <c r="K178" s="53">
        <v>69459</v>
      </c>
      <c r="L178" s="53">
        <v>72579</v>
      </c>
      <c r="M178" s="53">
        <v>75757.5</v>
      </c>
      <c r="N178" s="54">
        <v>79209</v>
      </c>
    </row>
    <row r="179" spans="1:14" x14ac:dyDescent="0.25">
      <c r="A179" s="60" t="s">
        <v>246</v>
      </c>
      <c r="B179" s="60">
        <v>177</v>
      </c>
      <c r="C179" s="53">
        <v>56043</v>
      </c>
      <c r="D179" s="53">
        <v>58539</v>
      </c>
      <c r="E179" s="53">
        <v>61093.5</v>
      </c>
      <c r="F179" s="53">
        <v>63823.499999999993</v>
      </c>
      <c r="G179" s="53">
        <v>66573</v>
      </c>
      <c r="H179" s="53">
        <v>69459</v>
      </c>
      <c r="I179" s="53">
        <v>72579</v>
      </c>
      <c r="J179" s="53">
        <v>75757.5</v>
      </c>
      <c r="K179" s="53">
        <v>79365</v>
      </c>
      <c r="L179" s="53">
        <v>83070</v>
      </c>
      <c r="M179" s="53">
        <v>86814</v>
      </c>
      <c r="N179" s="54">
        <v>90928.5</v>
      </c>
    </row>
    <row r="180" spans="1:14" x14ac:dyDescent="0.25">
      <c r="A180" s="60" t="s">
        <v>247</v>
      </c>
      <c r="B180" s="61">
        <v>178</v>
      </c>
      <c r="C180" s="53">
        <v>61093.5</v>
      </c>
      <c r="D180" s="53">
        <v>63823.499999999993</v>
      </c>
      <c r="E180" s="53">
        <v>66573</v>
      </c>
      <c r="F180" s="53">
        <v>69459</v>
      </c>
      <c r="G180" s="53">
        <v>72579</v>
      </c>
      <c r="H180" s="53">
        <v>75757.5</v>
      </c>
      <c r="I180" s="53">
        <v>79365</v>
      </c>
      <c r="J180" s="53">
        <v>83070</v>
      </c>
      <c r="K180" s="53">
        <v>86814</v>
      </c>
      <c r="L180" s="53">
        <v>90928.5</v>
      </c>
      <c r="M180" s="53">
        <v>95218.5</v>
      </c>
      <c r="N180" s="54">
        <v>99586.5</v>
      </c>
    </row>
    <row r="181" spans="1:14" x14ac:dyDescent="0.25">
      <c r="A181" s="60" t="s">
        <v>248</v>
      </c>
      <c r="B181" s="61">
        <v>179</v>
      </c>
      <c r="C181" s="53">
        <v>28080</v>
      </c>
      <c r="D181" s="53">
        <v>28840.5</v>
      </c>
      <c r="E181" s="53">
        <v>29854.5</v>
      </c>
      <c r="F181" s="53">
        <v>31063.5</v>
      </c>
      <c r="G181" s="53">
        <v>32233.500000000004</v>
      </c>
      <c r="H181" s="53">
        <v>33520.5</v>
      </c>
      <c r="I181" s="53">
        <v>34729.5</v>
      </c>
      <c r="J181" s="53">
        <v>35997</v>
      </c>
      <c r="K181" s="53">
        <v>37498.5</v>
      </c>
      <c r="L181" s="53">
        <v>38922</v>
      </c>
      <c r="M181" s="53">
        <v>40560</v>
      </c>
      <c r="N181" s="54">
        <v>42178.5</v>
      </c>
    </row>
    <row r="182" spans="1:14" x14ac:dyDescent="0.25">
      <c r="A182" s="60" t="s">
        <v>249</v>
      </c>
      <c r="B182" s="60">
        <v>180</v>
      </c>
      <c r="C182" s="53">
        <v>31063.5</v>
      </c>
      <c r="D182" s="53">
        <v>32233.500000000004</v>
      </c>
      <c r="E182" s="53">
        <v>33520.5</v>
      </c>
      <c r="F182" s="53">
        <v>34729.5</v>
      </c>
      <c r="G182" s="53">
        <v>35997</v>
      </c>
      <c r="H182" s="53">
        <v>37498.5</v>
      </c>
      <c r="I182" s="53">
        <v>38922</v>
      </c>
      <c r="J182" s="53">
        <v>40560</v>
      </c>
      <c r="K182" s="53">
        <v>42178.5</v>
      </c>
      <c r="L182" s="53">
        <v>43875</v>
      </c>
      <c r="M182" s="53">
        <v>45610.5</v>
      </c>
      <c r="N182" s="54">
        <v>47463</v>
      </c>
    </row>
    <row r="183" spans="1:14" x14ac:dyDescent="0.25">
      <c r="A183" s="60" t="s">
        <v>250</v>
      </c>
      <c r="B183" s="61">
        <v>181</v>
      </c>
      <c r="C183" s="53">
        <v>34729.5</v>
      </c>
      <c r="D183" s="53">
        <v>35997</v>
      </c>
      <c r="E183" s="53">
        <v>37498.5</v>
      </c>
      <c r="F183" s="53">
        <v>38922</v>
      </c>
      <c r="G183" s="53">
        <v>40560</v>
      </c>
      <c r="H183" s="53">
        <v>42178.5</v>
      </c>
      <c r="I183" s="53">
        <v>43875</v>
      </c>
      <c r="J183" s="53">
        <v>45610.5</v>
      </c>
      <c r="K183" s="53">
        <v>47463</v>
      </c>
      <c r="L183" s="53">
        <v>49530</v>
      </c>
      <c r="M183" s="53">
        <v>51499.5</v>
      </c>
      <c r="N183" s="54">
        <v>53722.5</v>
      </c>
    </row>
    <row r="184" spans="1:14" x14ac:dyDescent="0.25">
      <c r="A184" s="60" t="s">
        <v>251</v>
      </c>
      <c r="B184" s="61">
        <v>182</v>
      </c>
      <c r="C184" s="53">
        <v>38922</v>
      </c>
      <c r="D184" s="53">
        <v>40560</v>
      </c>
      <c r="E184" s="53">
        <v>42178.5</v>
      </c>
      <c r="F184" s="53">
        <v>43875</v>
      </c>
      <c r="G184" s="53">
        <v>45610.5</v>
      </c>
      <c r="H184" s="53">
        <v>47463</v>
      </c>
      <c r="I184" s="53">
        <v>49530</v>
      </c>
      <c r="J184" s="53">
        <v>51499.5</v>
      </c>
      <c r="K184" s="53">
        <v>53722.5</v>
      </c>
      <c r="L184" s="53">
        <v>56043</v>
      </c>
      <c r="M184" s="53">
        <v>58539</v>
      </c>
      <c r="N184" s="54">
        <v>61093.5</v>
      </c>
    </row>
    <row r="185" spans="1:14" x14ac:dyDescent="0.25">
      <c r="A185" s="60" t="s">
        <v>252</v>
      </c>
      <c r="B185" s="60">
        <v>183</v>
      </c>
      <c r="C185" s="53">
        <v>43875</v>
      </c>
      <c r="D185" s="53">
        <v>45610.5</v>
      </c>
      <c r="E185" s="53">
        <v>47463</v>
      </c>
      <c r="F185" s="53">
        <v>49530</v>
      </c>
      <c r="G185" s="53">
        <v>51499.5</v>
      </c>
      <c r="H185" s="53">
        <v>53722.5</v>
      </c>
      <c r="I185" s="53">
        <v>56043</v>
      </c>
      <c r="J185" s="53">
        <v>58539</v>
      </c>
      <c r="K185" s="53">
        <v>61093.5</v>
      </c>
      <c r="L185" s="53">
        <v>63823.499999999993</v>
      </c>
      <c r="M185" s="53">
        <v>66573</v>
      </c>
      <c r="N185" s="54">
        <v>69459</v>
      </c>
    </row>
    <row r="186" spans="1:14" x14ac:dyDescent="0.25">
      <c r="A186" s="60" t="s">
        <v>253</v>
      </c>
      <c r="B186" s="61">
        <v>184</v>
      </c>
      <c r="C186" s="53">
        <v>49530</v>
      </c>
      <c r="D186" s="53">
        <v>51499.5</v>
      </c>
      <c r="E186" s="53">
        <v>53722.5</v>
      </c>
      <c r="F186" s="53">
        <v>56043</v>
      </c>
      <c r="G186" s="53">
        <v>58539</v>
      </c>
      <c r="H186" s="53">
        <v>61093.5</v>
      </c>
      <c r="I186" s="53">
        <v>63823.499999999993</v>
      </c>
      <c r="J186" s="53">
        <v>66573</v>
      </c>
      <c r="K186" s="53">
        <v>69459</v>
      </c>
      <c r="L186" s="53">
        <v>72579</v>
      </c>
      <c r="M186" s="53">
        <v>75757.5</v>
      </c>
      <c r="N186" s="54">
        <v>79365</v>
      </c>
    </row>
    <row r="187" spans="1:14" x14ac:dyDescent="0.25">
      <c r="A187" s="60" t="s">
        <v>254</v>
      </c>
      <c r="B187" s="61">
        <v>185</v>
      </c>
      <c r="C187" s="53">
        <v>56043</v>
      </c>
      <c r="D187" s="53">
        <v>58539</v>
      </c>
      <c r="E187" s="53">
        <v>61093.5</v>
      </c>
      <c r="F187" s="53">
        <v>63823.499999999993</v>
      </c>
      <c r="G187" s="53">
        <v>66573</v>
      </c>
      <c r="H187" s="53">
        <v>69459</v>
      </c>
      <c r="I187" s="53">
        <v>72579</v>
      </c>
      <c r="J187" s="53">
        <v>75757.5</v>
      </c>
      <c r="K187" s="53">
        <v>79365</v>
      </c>
      <c r="L187" s="53">
        <v>83070</v>
      </c>
      <c r="M187" s="53">
        <v>86814</v>
      </c>
      <c r="N187" s="54">
        <v>90928.5</v>
      </c>
    </row>
    <row r="188" spans="1:14" x14ac:dyDescent="0.25">
      <c r="A188" s="60" t="s">
        <v>255</v>
      </c>
      <c r="B188" s="60">
        <v>186</v>
      </c>
      <c r="C188" s="53">
        <v>61093.5</v>
      </c>
      <c r="D188" s="53">
        <v>63823.499999999993</v>
      </c>
      <c r="E188" s="53">
        <v>66573</v>
      </c>
      <c r="F188" s="53">
        <v>69459</v>
      </c>
      <c r="G188" s="53">
        <v>72579</v>
      </c>
      <c r="H188" s="53">
        <v>75757.5</v>
      </c>
      <c r="I188" s="53">
        <v>79365</v>
      </c>
      <c r="J188" s="53">
        <v>83070</v>
      </c>
      <c r="K188" s="53">
        <v>86814</v>
      </c>
      <c r="L188" s="53">
        <v>90928.5</v>
      </c>
      <c r="M188" s="53">
        <v>95218.5</v>
      </c>
      <c r="N188" s="54">
        <v>99586.5</v>
      </c>
    </row>
    <row r="189" spans="1:14" x14ac:dyDescent="0.25">
      <c r="A189" s="60" t="s">
        <v>256</v>
      </c>
      <c r="B189" s="61">
        <v>187</v>
      </c>
      <c r="C189" s="53">
        <v>28080</v>
      </c>
      <c r="D189" s="53">
        <v>28840.5</v>
      </c>
      <c r="E189" s="53">
        <v>29854.5</v>
      </c>
      <c r="F189" s="53">
        <v>31063.5</v>
      </c>
      <c r="G189" s="53">
        <v>32233.500000000004</v>
      </c>
      <c r="H189" s="53">
        <v>33520.5</v>
      </c>
      <c r="I189" s="53">
        <v>34729.5</v>
      </c>
      <c r="J189" s="53">
        <v>35997</v>
      </c>
      <c r="K189" s="53">
        <v>37498.5</v>
      </c>
      <c r="L189" s="53">
        <v>38922</v>
      </c>
      <c r="M189" s="53">
        <v>40560</v>
      </c>
      <c r="N189" s="54">
        <v>42178.5</v>
      </c>
    </row>
    <row r="190" spans="1:14" x14ac:dyDescent="0.25">
      <c r="A190" s="60" t="s">
        <v>257</v>
      </c>
      <c r="B190" s="61">
        <v>188</v>
      </c>
      <c r="C190" s="53">
        <v>31063.5</v>
      </c>
      <c r="D190" s="53">
        <v>32233.500000000004</v>
      </c>
      <c r="E190" s="53">
        <v>33520.5</v>
      </c>
      <c r="F190" s="53">
        <v>34729.5</v>
      </c>
      <c r="G190" s="53">
        <v>35997</v>
      </c>
      <c r="H190" s="53">
        <v>37498.5</v>
      </c>
      <c r="I190" s="53">
        <v>38922</v>
      </c>
      <c r="J190" s="53">
        <v>40560</v>
      </c>
      <c r="K190" s="53">
        <v>42178.5</v>
      </c>
      <c r="L190" s="53">
        <v>43875</v>
      </c>
      <c r="M190" s="53">
        <v>45610.5</v>
      </c>
      <c r="N190" s="54">
        <v>47463</v>
      </c>
    </row>
    <row r="191" spans="1:14" x14ac:dyDescent="0.25">
      <c r="A191" s="60" t="s">
        <v>258</v>
      </c>
      <c r="B191" s="60">
        <v>189</v>
      </c>
      <c r="C191" s="53">
        <v>34729.5</v>
      </c>
      <c r="D191" s="53">
        <v>35997</v>
      </c>
      <c r="E191" s="53">
        <v>37498.5</v>
      </c>
      <c r="F191" s="53">
        <v>38922</v>
      </c>
      <c r="G191" s="53">
        <v>40560</v>
      </c>
      <c r="H191" s="53">
        <v>42178.5</v>
      </c>
      <c r="I191" s="53">
        <v>43875</v>
      </c>
      <c r="J191" s="53">
        <v>45610.5</v>
      </c>
      <c r="K191" s="53">
        <v>47463</v>
      </c>
      <c r="L191" s="53">
        <v>49530</v>
      </c>
      <c r="M191" s="53">
        <v>51499.5</v>
      </c>
      <c r="N191" s="54">
        <v>53722.5</v>
      </c>
    </row>
    <row r="192" spans="1:14" x14ac:dyDescent="0.25">
      <c r="A192" s="60" t="s">
        <v>259</v>
      </c>
      <c r="B192" s="61">
        <v>190</v>
      </c>
      <c r="C192" s="53">
        <v>38922</v>
      </c>
      <c r="D192" s="53">
        <v>40560</v>
      </c>
      <c r="E192" s="53">
        <v>42178.5</v>
      </c>
      <c r="F192" s="53">
        <v>43875</v>
      </c>
      <c r="G192" s="53">
        <v>45610.5</v>
      </c>
      <c r="H192" s="53">
        <v>47463</v>
      </c>
      <c r="I192" s="53">
        <v>49530</v>
      </c>
      <c r="J192" s="53">
        <v>51499.5</v>
      </c>
      <c r="K192" s="53">
        <v>53722.5</v>
      </c>
      <c r="L192" s="53">
        <v>56043</v>
      </c>
      <c r="M192" s="53">
        <v>58539</v>
      </c>
      <c r="N192" s="54">
        <v>61093.5</v>
      </c>
    </row>
    <row r="193" spans="1:14" x14ac:dyDescent="0.25">
      <c r="A193" s="60" t="s">
        <v>260</v>
      </c>
      <c r="B193" s="61">
        <v>191</v>
      </c>
      <c r="C193" s="53">
        <v>43875</v>
      </c>
      <c r="D193" s="53">
        <v>45610.5</v>
      </c>
      <c r="E193" s="53">
        <v>47463</v>
      </c>
      <c r="F193" s="53">
        <v>49530</v>
      </c>
      <c r="G193" s="53">
        <v>51499.5</v>
      </c>
      <c r="H193" s="53">
        <v>53722.5</v>
      </c>
      <c r="I193" s="53">
        <v>56043</v>
      </c>
      <c r="J193" s="53">
        <v>58539</v>
      </c>
      <c r="K193" s="53">
        <v>61093.5</v>
      </c>
      <c r="L193" s="53">
        <v>63823.499999999993</v>
      </c>
      <c r="M193" s="53">
        <v>66573</v>
      </c>
      <c r="N193" s="54">
        <v>69459</v>
      </c>
    </row>
    <row r="194" spans="1:14" x14ac:dyDescent="0.25">
      <c r="A194" s="60" t="s">
        <v>261</v>
      </c>
      <c r="B194" s="60">
        <v>192</v>
      </c>
      <c r="C194" s="53">
        <v>49530</v>
      </c>
      <c r="D194" s="53">
        <v>51499.5</v>
      </c>
      <c r="E194" s="53">
        <v>53722.5</v>
      </c>
      <c r="F194" s="53">
        <v>56043</v>
      </c>
      <c r="G194" s="53">
        <v>58539</v>
      </c>
      <c r="H194" s="53">
        <v>61093.5</v>
      </c>
      <c r="I194" s="53">
        <v>63823.499999999993</v>
      </c>
      <c r="J194" s="53">
        <v>66573</v>
      </c>
      <c r="K194" s="53">
        <v>69459</v>
      </c>
      <c r="L194" s="53">
        <v>72579</v>
      </c>
      <c r="M194" s="53">
        <v>75757.5</v>
      </c>
      <c r="N194" s="54">
        <v>79209</v>
      </c>
    </row>
    <row r="195" spans="1:14" x14ac:dyDescent="0.25">
      <c r="A195" s="60" t="s">
        <v>262</v>
      </c>
      <c r="B195" s="61">
        <v>193</v>
      </c>
      <c r="C195" s="53">
        <v>28080</v>
      </c>
      <c r="D195" s="53">
        <v>28840.5</v>
      </c>
      <c r="E195" s="53">
        <v>29854.5</v>
      </c>
      <c r="F195" s="53">
        <v>31063.5</v>
      </c>
      <c r="G195" s="53">
        <v>32233.500000000004</v>
      </c>
      <c r="H195" s="53">
        <v>33520.5</v>
      </c>
      <c r="I195" s="53">
        <v>34729.5</v>
      </c>
      <c r="J195" s="53">
        <v>35997</v>
      </c>
      <c r="K195" s="53">
        <v>37498.5</v>
      </c>
      <c r="L195" s="53">
        <v>38922</v>
      </c>
      <c r="M195" s="53">
        <v>40560</v>
      </c>
      <c r="N195" s="54">
        <v>42178.5</v>
      </c>
    </row>
    <row r="196" spans="1:14" x14ac:dyDescent="0.25">
      <c r="A196" s="60" t="s">
        <v>263</v>
      </c>
      <c r="B196" s="61">
        <v>194</v>
      </c>
      <c r="C196" s="53">
        <v>31063.5</v>
      </c>
      <c r="D196" s="53">
        <v>32233.500000000004</v>
      </c>
      <c r="E196" s="53">
        <v>33520.5</v>
      </c>
      <c r="F196" s="53">
        <v>34729.5</v>
      </c>
      <c r="G196" s="53">
        <v>35997</v>
      </c>
      <c r="H196" s="53">
        <v>37498.5</v>
      </c>
      <c r="I196" s="53">
        <v>38922</v>
      </c>
      <c r="J196" s="53">
        <v>40560</v>
      </c>
      <c r="K196" s="53">
        <v>42178.5</v>
      </c>
      <c r="L196" s="53">
        <v>43875</v>
      </c>
      <c r="M196" s="53">
        <v>45610.5</v>
      </c>
      <c r="N196" s="54">
        <v>47463</v>
      </c>
    </row>
    <row r="197" spans="1:14" x14ac:dyDescent="0.25">
      <c r="A197" s="60" t="s">
        <v>264</v>
      </c>
      <c r="B197" s="60">
        <v>195</v>
      </c>
      <c r="C197" s="53">
        <v>34729.5</v>
      </c>
      <c r="D197" s="53">
        <v>35997</v>
      </c>
      <c r="E197" s="53">
        <v>37498.5</v>
      </c>
      <c r="F197" s="53">
        <v>38922</v>
      </c>
      <c r="G197" s="53">
        <v>40560</v>
      </c>
      <c r="H197" s="53">
        <v>42178.5</v>
      </c>
      <c r="I197" s="53">
        <v>43875</v>
      </c>
      <c r="J197" s="53">
        <v>45610.5</v>
      </c>
      <c r="K197" s="53">
        <v>47463</v>
      </c>
      <c r="L197" s="53">
        <v>49530</v>
      </c>
      <c r="M197" s="53">
        <v>51499.5</v>
      </c>
      <c r="N197" s="54">
        <v>53722.5</v>
      </c>
    </row>
    <row r="198" spans="1:14" x14ac:dyDescent="0.25">
      <c r="A198" s="60" t="s">
        <v>265</v>
      </c>
      <c r="B198" s="61">
        <v>196</v>
      </c>
      <c r="C198" s="53">
        <v>38922</v>
      </c>
      <c r="D198" s="53">
        <v>40560</v>
      </c>
      <c r="E198" s="53">
        <v>42178.5</v>
      </c>
      <c r="F198" s="53">
        <v>43875</v>
      </c>
      <c r="G198" s="53">
        <v>45610.5</v>
      </c>
      <c r="H198" s="53">
        <v>47463</v>
      </c>
      <c r="I198" s="53">
        <v>49530</v>
      </c>
      <c r="J198" s="53">
        <v>51499.5</v>
      </c>
      <c r="K198" s="53">
        <v>53722.5</v>
      </c>
      <c r="L198" s="53">
        <v>56043</v>
      </c>
      <c r="M198" s="53">
        <v>58539</v>
      </c>
      <c r="N198" s="54">
        <v>61093.5</v>
      </c>
    </row>
    <row r="199" spans="1:14" x14ac:dyDescent="0.25">
      <c r="A199" s="60" t="s">
        <v>266</v>
      </c>
      <c r="B199" s="61">
        <v>197</v>
      </c>
      <c r="C199" s="53">
        <v>43875</v>
      </c>
      <c r="D199" s="53">
        <v>45610.5</v>
      </c>
      <c r="E199" s="53">
        <v>47463</v>
      </c>
      <c r="F199" s="53">
        <v>49530</v>
      </c>
      <c r="G199" s="53">
        <v>51499.5</v>
      </c>
      <c r="H199" s="53">
        <v>53722.5</v>
      </c>
      <c r="I199" s="53">
        <v>56043</v>
      </c>
      <c r="J199" s="53">
        <v>58539</v>
      </c>
      <c r="K199" s="53">
        <v>61093.5</v>
      </c>
      <c r="L199" s="53">
        <v>63823.499999999993</v>
      </c>
      <c r="M199" s="53">
        <v>66573</v>
      </c>
      <c r="N199" s="54">
        <v>69459</v>
      </c>
    </row>
    <row r="200" spans="1:14" x14ac:dyDescent="0.25">
      <c r="A200" s="60" t="s">
        <v>267</v>
      </c>
      <c r="B200" s="60">
        <v>198</v>
      </c>
      <c r="C200" s="53">
        <v>49530</v>
      </c>
      <c r="D200" s="53">
        <v>51499.5</v>
      </c>
      <c r="E200" s="53">
        <v>53722.5</v>
      </c>
      <c r="F200" s="53">
        <v>56043</v>
      </c>
      <c r="G200" s="53">
        <v>58539</v>
      </c>
      <c r="H200" s="53">
        <v>61093.5</v>
      </c>
      <c r="I200" s="53">
        <v>63823.499999999993</v>
      </c>
      <c r="J200" s="53">
        <v>66573</v>
      </c>
      <c r="K200" s="53">
        <v>69459</v>
      </c>
      <c r="L200" s="53">
        <v>72579</v>
      </c>
      <c r="M200" s="53">
        <v>75757.5</v>
      </c>
      <c r="N200" s="54">
        <v>79365</v>
      </c>
    </row>
    <row r="201" spans="1:14" x14ac:dyDescent="0.25">
      <c r="A201" s="60" t="s">
        <v>268</v>
      </c>
      <c r="B201" s="61">
        <v>199</v>
      </c>
      <c r="C201" s="53">
        <v>56043</v>
      </c>
      <c r="D201" s="53">
        <v>58539</v>
      </c>
      <c r="E201" s="53">
        <v>61093.5</v>
      </c>
      <c r="F201" s="53">
        <v>63823.499999999993</v>
      </c>
      <c r="G201" s="53">
        <v>66573</v>
      </c>
      <c r="H201" s="53">
        <v>69459</v>
      </c>
      <c r="I201" s="53">
        <v>72579</v>
      </c>
      <c r="J201" s="53">
        <v>75757.5</v>
      </c>
      <c r="K201" s="53">
        <v>79365</v>
      </c>
      <c r="L201" s="53">
        <v>83070</v>
      </c>
      <c r="M201" s="53">
        <v>86814</v>
      </c>
      <c r="N201" s="54">
        <v>90928.5</v>
      </c>
    </row>
    <row r="202" spans="1:14" x14ac:dyDescent="0.25">
      <c r="A202" s="60" t="s">
        <v>269</v>
      </c>
      <c r="B202" s="61">
        <v>200</v>
      </c>
      <c r="C202" s="53">
        <v>61093.5</v>
      </c>
      <c r="D202" s="53">
        <v>63823.499999999993</v>
      </c>
      <c r="E202" s="53">
        <v>66573</v>
      </c>
      <c r="F202" s="53">
        <v>69459</v>
      </c>
      <c r="G202" s="53">
        <v>72579</v>
      </c>
      <c r="H202" s="53">
        <v>75757.5</v>
      </c>
      <c r="I202" s="53">
        <v>79365</v>
      </c>
      <c r="J202" s="53">
        <v>83070</v>
      </c>
      <c r="K202" s="53">
        <v>86814</v>
      </c>
      <c r="L202" s="53">
        <v>90928.5</v>
      </c>
      <c r="M202" s="53">
        <v>95218.5</v>
      </c>
      <c r="N202" s="54">
        <v>99586.5</v>
      </c>
    </row>
    <row r="203" spans="1:14" x14ac:dyDescent="0.25">
      <c r="A203" s="60" t="s">
        <v>270</v>
      </c>
      <c r="B203" s="60">
        <v>201</v>
      </c>
      <c r="C203" s="53">
        <v>66573</v>
      </c>
      <c r="D203" s="53">
        <v>69459</v>
      </c>
      <c r="E203" s="53">
        <v>72579</v>
      </c>
      <c r="F203" s="53">
        <v>75757.5</v>
      </c>
      <c r="G203" s="53">
        <v>79365</v>
      </c>
      <c r="H203" s="53">
        <v>83070</v>
      </c>
      <c r="I203" s="53">
        <v>86814</v>
      </c>
      <c r="J203" s="53">
        <v>90928.5</v>
      </c>
      <c r="K203" s="53">
        <v>95218.5</v>
      </c>
      <c r="L203" s="53">
        <v>99586.5</v>
      </c>
      <c r="M203" s="53">
        <v>104247</v>
      </c>
      <c r="N203" s="54">
        <v>108966</v>
      </c>
    </row>
    <row r="204" spans="1:14" x14ac:dyDescent="0.25">
      <c r="A204" s="60" t="s">
        <v>271</v>
      </c>
      <c r="B204" s="61">
        <v>202</v>
      </c>
      <c r="C204" s="53">
        <v>31063.5</v>
      </c>
      <c r="D204" s="53">
        <v>32233.500000000004</v>
      </c>
      <c r="E204" s="53">
        <v>33520.5</v>
      </c>
      <c r="F204" s="53">
        <v>34729.5</v>
      </c>
      <c r="G204" s="53">
        <v>35997</v>
      </c>
      <c r="H204" s="53">
        <v>37498.5</v>
      </c>
      <c r="I204" s="53">
        <v>38922</v>
      </c>
      <c r="J204" s="53">
        <v>40560</v>
      </c>
      <c r="K204" s="53">
        <v>42178.5</v>
      </c>
      <c r="L204" s="53">
        <v>43875</v>
      </c>
      <c r="M204" s="53">
        <v>45610.5</v>
      </c>
      <c r="N204" s="54">
        <v>47463</v>
      </c>
    </row>
    <row r="205" spans="1:14" x14ac:dyDescent="0.25">
      <c r="A205" s="60" t="s">
        <v>272</v>
      </c>
      <c r="B205" s="61">
        <v>203</v>
      </c>
      <c r="C205" s="53">
        <v>34729.5</v>
      </c>
      <c r="D205" s="53">
        <v>35997</v>
      </c>
      <c r="E205" s="53">
        <v>37498.5</v>
      </c>
      <c r="F205" s="53">
        <v>38922</v>
      </c>
      <c r="G205" s="53">
        <v>40560</v>
      </c>
      <c r="H205" s="53">
        <v>42178.5</v>
      </c>
      <c r="I205" s="53">
        <v>43875</v>
      </c>
      <c r="J205" s="53">
        <v>45610.5</v>
      </c>
      <c r="K205" s="53">
        <v>47463</v>
      </c>
      <c r="L205" s="53">
        <v>49530</v>
      </c>
      <c r="M205" s="53">
        <v>51499.5</v>
      </c>
      <c r="N205" s="54">
        <v>53722.5</v>
      </c>
    </row>
    <row r="206" spans="1:14" x14ac:dyDescent="0.25">
      <c r="A206" s="60" t="s">
        <v>273</v>
      </c>
      <c r="B206" s="60">
        <v>204</v>
      </c>
      <c r="C206" s="53">
        <v>38922</v>
      </c>
      <c r="D206" s="53">
        <v>40560</v>
      </c>
      <c r="E206" s="53">
        <v>42178.5</v>
      </c>
      <c r="F206" s="53">
        <v>43875</v>
      </c>
      <c r="G206" s="53">
        <v>45610.5</v>
      </c>
      <c r="H206" s="53">
        <v>47463</v>
      </c>
      <c r="I206" s="53">
        <v>49530</v>
      </c>
      <c r="J206" s="53">
        <v>51499.5</v>
      </c>
      <c r="K206" s="53">
        <v>53722.5</v>
      </c>
      <c r="L206" s="53">
        <v>56043</v>
      </c>
      <c r="M206" s="53">
        <v>58539</v>
      </c>
      <c r="N206" s="54">
        <v>61093.5</v>
      </c>
    </row>
    <row r="207" spans="1:14" x14ac:dyDescent="0.25">
      <c r="A207" s="60" t="s">
        <v>274</v>
      </c>
      <c r="B207" s="61">
        <v>205</v>
      </c>
      <c r="C207" s="53">
        <v>43875</v>
      </c>
      <c r="D207" s="53">
        <v>45610.5</v>
      </c>
      <c r="E207" s="53">
        <v>47463</v>
      </c>
      <c r="F207" s="53">
        <v>49530</v>
      </c>
      <c r="G207" s="53">
        <v>51499.5</v>
      </c>
      <c r="H207" s="53">
        <v>53722.5</v>
      </c>
      <c r="I207" s="53">
        <v>56043</v>
      </c>
      <c r="J207" s="53">
        <v>58539</v>
      </c>
      <c r="K207" s="53">
        <v>61093.5</v>
      </c>
      <c r="L207" s="53">
        <v>63823.499999999993</v>
      </c>
      <c r="M207" s="53">
        <v>66573</v>
      </c>
      <c r="N207" s="54">
        <v>69459</v>
      </c>
    </row>
    <row r="208" spans="1:14" x14ac:dyDescent="0.25">
      <c r="A208" s="60" t="s">
        <v>275</v>
      </c>
      <c r="B208" s="61">
        <v>206</v>
      </c>
      <c r="C208" s="53">
        <v>49530</v>
      </c>
      <c r="D208" s="53">
        <v>51499.5</v>
      </c>
      <c r="E208" s="53">
        <v>53722.5</v>
      </c>
      <c r="F208" s="53">
        <v>56043</v>
      </c>
      <c r="G208" s="53">
        <v>58539</v>
      </c>
      <c r="H208" s="53">
        <v>61093.5</v>
      </c>
      <c r="I208" s="53">
        <v>63823.499999999993</v>
      </c>
      <c r="J208" s="53">
        <v>66573</v>
      </c>
      <c r="K208" s="53">
        <v>69459</v>
      </c>
      <c r="L208" s="53">
        <v>72579</v>
      </c>
      <c r="M208" s="53">
        <v>75757.5</v>
      </c>
      <c r="N208" s="54">
        <v>79365</v>
      </c>
    </row>
    <row r="209" spans="1:14" x14ac:dyDescent="0.25">
      <c r="A209" s="60" t="s">
        <v>276</v>
      </c>
      <c r="B209" s="60">
        <v>207</v>
      </c>
      <c r="C209" s="53">
        <v>56043</v>
      </c>
      <c r="D209" s="53">
        <v>58539</v>
      </c>
      <c r="E209" s="53">
        <v>61093.5</v>
      </c>
      <c r="F209" s="53">
        <v>63823.499999999993</v>
      </c>
      <c r="G209" s="53">
        <v>66573</v>
      </c>
      <c r="H209" s="53">
        <v>69459</v>
      </c>
      <c r="I209" s="53">
        <v>72579</v>
      </c>
      <c r="J209" s="53">
        <v>75757.5</v>
      </c>
      <c r="K209" s="53">
        <v>79365</v>
      </c>
      <c r="L209" s="53">
        <v>83070</v>
      </c>
      <c r="M209" s="53">
        <v>86814</v>
      </c>
      <c r="N209" s="54">
        <v>90928.5</v>
      </c>
    </row>
    <row r="210" spans="1:14" x14ac:dyDescent="0.25">
      <c r="A210" s="60" t="s">
        <v>277</v>
      </c>
      <c r="B210" s="61">
        <v>208</v>
      </c>
      <c r="C210" s="53">
        <v>61093.5</v>
      </c>
      <c r="D210" s="53">
        <v>63823.499999999993</v>
      </c>
      <c r="E210" s="53">
        <v>66573</v>
      </c>
      <c r="F210" s="53">
        <v>69459</v>
      </c>
      <c r="G210" s="53">
        <v>72579</v>
      </c>
      <c r="H210" s="53">
        <v>75757.5</v>
      </c>
      <c r="I210" s="53">
        <v>79365</v>
      </c>
      <c r="J210" s="53">
        <v>83070</v>
      </c>
      <c r="K210" s="53">
        <v>86814</v>
      </c>
      <c r="L210" s="53">
        <v>90928.5</v>
      </c>
      <c r="M210" s="53">
        <v>95218.5</v>
      </c>
      <c r="N210" s="54">
        <v>99586.5</v>
      </c>
    </row>
    <row r="211" spans="1:14" x14ac:dyDescent="0.25">
      <c r="A211" s="60" t="s">
        <v>278</v>
      </c>
      <c r="B211" s="61">
        <v>209</v>
      </c>
      <c r="C211" s="53">
        <v>66573</v>
      </c>
      <c r="D211" s="53">
        <v>69459</v>
      </c>
      <c r="E211" s="53">
        <v>72579</v>
      </c>
      <c r="F211" s="53">
        <v>75757.5</v>
      </c>
      <c r="G211" s="53">
        <v>79365</v>
      </c>
      <c r="H211" s="53">
        <v>83070</v>
      </c>
      <c r="I211" s="53">
        <v>86814</v>
      </c>
      <c r="J211" s="53">
        <v>90928.5</v>
      </c>
      <c r="K211" s="53">
        <v>95218.5</v>
      </c>
      <c r="L211" s="53">
        <v>99586.5</v>
      </c>
      <c r="M211" s="53">
        <v>104247</v>
      </c>
      <c r="N211" s="54">
        <v>108966</v>
      </c>
    </row>
    <row r="212" spans="1:14" x14ac:dyDescent="0.25">
      <c r="A212" s="60" t="s">
        <v>279</v>
      </c>
      <c r="B212" s="60">
        <v>210</v>
      </c>
      <c r="C212" s="53">
        <v>28080</v>
      </c>
      <c r="D212" s="53">
        <v>28840.5</v>
      </c>
      <c r="E212" s="53">
        <v>29854.5</v>
      </c>
      <c r="F212" s="53">
        <v>31063.5</v>
      </c>
      <c r="G212" s="53">
        <v>32233.500000000004</v>
      </c>
      <c r="H212" s="53">
        <v>33520.5</v>
      </c>
      <c r="I212" s="53">
        <v>34729.5</v>
      </c>
      <c r="J212" s="53">
        <v>35997</v>
      </c>
      <c r="K212" s="53">
        <v>37498.5</v>
      </c>
      <c r="L212" s="53">
        <v>38922</v>
      </c>
      <c r="M212" s="53">
        <v>40560</v>
      </c>
      <c r="N212" s="54">
        <v>42178.5</v>
      </c>
    </row>
    <row r="213" spans="1:14" x14ac:dyDescent="0.25">
      <c r="A213" s="60" t="s">
        <v>280</v>
      </c>
      <c r="B213" s="61">
        <v>211</v>
      </c>
      <c r="C213" s="53">
        <v>31063.5</v>
      </c>
      <c r="D213" s="53">
        <v>32233.500000000004</v>
      </c>
      <c r="E213" s="53">
        <v>33520.5</v>
      </c>
      <c r="F213" s="53">
        <v>34729.5</v>
      </c>
      <c r="G213" s="53">
        <v>35997</v>
      </c>
      <c r="H213" s="53">
        <v>37498.5</v>
      </c>
      <c r="I213" s="53">
        <v>38922</v>
      </c>
      <c r="J213" s="53">
        <v>40560</v>
      </c>
      <c r="K213" s="53">
        <v>42178.5</v>
      </c>
      <c r="L213" s="53">
        <v>43875</v>
      </c>
      <c r="M213" s="53">
        <v>45610.5</v>
      </c>
      <c r="N213" s="54">
        <v>47463</v>
      </c>
    </row>
    <row r="214" spans="1:14" x14ac:dyDescent="0.25">
      <c r="A214" s="60" t="s">
        <v>281</v>
      </c>
      <c r="B214" s="61">
        <v>212</v>
      </c>
      <c r="C214" s="53">
        <v>34729.5</v>
      </c>
      <c r="D214" s="53">
        <v>35997</v>
      </c>
      <c r="E214" s="53">
        <v>37498.5</v>
      </c>
      <c r="F214" s="53">
        <v>38922</v>
      </c>
      <c r="G214" s="53">
        <v>40560</v>
      </c>
      <c r="H214" s="53">
        <v>42178.5</v>
      </c>
      <c r="I214" s="53">
        <v>43875</v>
      </c>
      <c r="J214" s="53">
        <v>45610.5</v>
      </c>
      <c r="K214" s="53">
        <v>47463</v>
      </c>
      <c r="L214" s="53">
        <v>49530</v>
      </c>
      <c r="M214" s="53">
        <v>51499.5</v>
      </c>
      <c r="N214" s="54">
        <v>53722.5</v>
      </c>
    </row>
    <row r="215" spans="1:14" x14ac:dyDescent="0.25">
      <c r="A215" s="60" t="s">
        <v>282</v>
      </c>
      <c r="B215" s="60">
        <v>213</v>
      </c>
      <c r="C215" s="53">
        <v>38922</v>
      </c>
      <c r="D215" s="53">
        <v>40560</v>
      </c>
      <c r="E215" s="53">
        <v>42178.5</v>
      </c>
      <c r="F215" s="53">
        <v>43875</v>
      </c>
      <c r="G215" s="53">
        <v>45610.5</v>
      </c>
      <c r="H215" s="53">
        <v>47463</v>
      </c>
      <c r="I215" s="53">
        <v>49530</v>
      </c>
      <c r="J215" s="53">
        <v>51499.5</v>
      </c>
      <c r="K215" s="53">
        <v>53722.5</v>
      </c>
      <c r="L215" s="53">
        <v>56043</v>
      </c>
      <c r="M215" s="53">
        <v>58539</v>
      </c>
      <c r="N215" s="54">
        <v>61093.5</v>
      </c>
    </row>
    <row r="216" spans="1:14" x14ac:dyDescent="0.25">
      <c r="A216" s="60" t="s">
        <v>283</v>
      </c>
      <c r="B216" s="61">
        <v>214</v>
      </c>
      <c r="C216" s="53">
        <v>43875</v>
      </c>
      <c r="D216" s="53">
        <v>45610.5</v>
      </c>
      <c r="E216" s="53">
        <v>47463</v>
      </c>
      <c r="F216" s="53">
        <v>49530</v>
      </c>
      <c r="G216" s="53">
        <v>51499.5</v>
      </c>
      <c r="H216" s="53">
        <v>53722.5</v>
      </c>
      <c r="I216" s="53">
        <v>56043</v>
      </c>
      <c r="J216" s="53">
        <v>58539</v>
      </c>
      <c r="K216" s="53">
        <v>61093.5</v>
      </c>
      <c r="L216" s="53">
        <v>63823.499999999993</v>
      </c>
      <c r="M216" s="53">
        <v>66573</v>
      </c>
      <c r="N216" s="54">
        <v>69459</v>
      </c>
    </row>
    <row r="217" spans="1:14" x14ac:dyDescent="0.25">
      <c r="A217" s="60" t="s">
        <v>284</v>
      </c>
      <c r="B217" s="61">
        <v>215</v>
      </c>
      <c r="C217" s="53">
        <v>49530</v>
      </c>
      <c r="D217" s="53">
        <v>51499.5</v>
      </c>
      <c r="E217" s="53">
        <v>53722.5</v>
      </c>
      <c r="F217" s="53">
        <v>56043</v>
      </c>
      <c r="G217" s="53">
        <v>58539</v>
      </c>
      <c r="H217" s="53">
        <v>61093.5</v>
      </c>
      <c r="I217" s="53">
        <v>63823.499999999993</v>
      </c>
      <c r="J217" s="53">
        <v>66573</v>
      </c>
      <c r="K217" s="53">
        <v>69459</v>
      </c>
      <c r="L217" s="53">
        <v>72579</v>
      </c>
      <c r="M217" s="53">
        <v>75757.5</v>
      </c>
      <c r="N217" s="54">
        <v>79209</v>
      </c>
    </row>
    <row r="218" spans="1:14" x14ac:dyDescent="0.25">
      <c r="A218" s="60" t="s">
        <v>285</v>
      </c>
      <c r="B218" s="60">
        <v>216</v>
      </c>
      <c r="C218" s="53">
        <v>28080</v>
      </c>
      <c r="D218" s="53">
        <v>28840.5</v>
      </c>
      <c r="E218" s="53">
        <v>29854.5</v>
      </c>
      <c r="F218" s="53">
        <v>31063.5</v>
      </c>
      <c r="G218" s="53">
        <v>32233.500000000004</v>
      </c>
      <c r="H218" s="53">
        <v>33520.5</v>
      </c>
      <c r="I218" s="53">
        <v>34729.5</v>
      </c>
      <c r="J218" s="53">
        <v>35997</v>
      </c>
      <c r="K218" s="53">
        <v>37498.5</v>
      </c>
      <c r="L218" s="53">
        <v>38922</v>
      </c>
      <c r="M218" s="53">
        <v>40560</v>
      </c>
      <c r="N218" s="54">
        <v>42178.5</v>
      </c>
    </row>
    <row r="219" spans="1:14" x14ac:dyDescent="0.25">
      <c r="A219" s="60" t="s">
        <v>286</v>
      </c>
      <c r="B219" s="61">
        <v>217</v>
      </c>
      <c r="C219" s="53">
        <v>31063.5</v>
      </c>
      <c r="D219" s="53">
        <v>32233.500000000004</v>
      </c>
      <c r="E219" s="53">
        <v>33520.5</v>
      </c>
      <c r="F219" s="53">
        <v>34729.5</v>
      </c>
      <c r="G219" s="53">
        <v>35997</v>
      </c>
      <c r="H219" s="53">
        <v>37498.5</v>
      </c>
      <c r="I219" s="53">
        <v>38922</v>
      </c>
      <c r="J219" s="53">
        <v>40560</v>
      </c>
      <c r="K219" s="53">
        <v>42178.5</v>
      </c>
      <c r="L219" s="53">
        <v>43875</v>
      </c>
      <c r="M219" s="53">
        <v>45610.5</v>
      </c>
      <c r="N219" s="54">
        <v>47463</v>
      </c>
    </row>
    <row r="220" spans="1:14" x14ac:dyDescent="0.25">
      <c r="A220" s="60" t="s">
        <v>287</v>
      </c>
      <c r="B220" s="61">
        <v>218</v>
      </c>
      <c r="C220" s="53">
        <v>34729.5</v>
      </c>
      <c r="D220" s="53">
        <v>35997</v>
      </c>
      <c r="E220" s="53">
        <v>37498.5</v>
      </c>
      <c r="F220" s="53">
        <v>38922</v>
      </c>
      <c r="G220" s="53">
        <v>40560</v>
      </c>
      <c r="H220" s="53">
        <v>42178.5</v>
      </c>
      <c r="I220" s="53">
        <v>43875</v>
      </c>
      <c r="J220" s="53">
        <v>45610.5</v>
      </c>
      <c r="K220" s="53">
        <v>47463</v>
      </c>
      <c r="L220" s="53">
        <v>49530</v>
      </c>
      <c r="M220" s="53">
        <v>51499.5</v>
      </c>
      <c r="N220" s="54">
        <v>53722.5</v>
      </c>
    </row>
    <row r="221" spans="1:14" x14ac:dyDescent="0.25">
      <c r="A221" s="60" t="s">
        <v>288</v>
      </c>
      <c r="B221" s="60">
        <v>219</v>
      </c>
      <c r="C221" s="53">
        <v>38922</v>
      </c>
      <c r="D221" s="53">
        <v>40560</v>
      </c>
      <c r="E221" s="53">
        <v>42178.5</v>
      </c>
      <c r="F221" s="53">
        <v>43875</v>
      </c>
      <c r="G221" s="53">
        <v>45610.5</v>
      </c>
      <c r="H221" s="53">
        <v>47463</v>
      </c>
      <c r="I221" s="53">
        <v>49530</v>
      </c>
      <c r="J221" s="53">
        <v>51499.5</v>
      </c>
      <c r="K221" s="53">
        <v>53722.5</v>
      </c>
      <c r="L221" s="53">
        <v>56043</v>
      </c>
      <c r="M221" s="53">
        <v>58539</v>
      </c>
      <c r="N221" s="54">
        <v>61093.5</v>
      </c>
    </row>
    <row r="222" spans="1:14" x14ac:dyDescent="0.25">
      <c r="A222" s="60" t="s">
        <v>289</v>
      </c>
      <c r="B222" s="61">
        <v>220</v>
      </c>
      <c r="C222" s="53">
        <v>43875</v>
      </c>
      <c r="D222" s="53">
        <v>45610.5</v>
      </c>
      <c r="E222" s="53">
        <v>47463</v>
      </c>
      <c r="F222" s="53">
        <v>49530</v>
      </c>
      <c r="G222" s="53">
        <v>51499.5</v>
      </c>
      <c r="H222" s="53">
        <v>53722.5</v>
      </c>
      <c r="I222" s="53">
        <v>56043</v>
      </c>
      <c r="J222" s="53">
        <v>58539</v>
      </c>
      <c r="K222" s="53">
        <v>60703.5</v>
      </c>
      <c r="L222" s="53">
        <v>63823.499999999993</v>
      </c>
      <c r="M222" s="53">
        <v>66573</v>
      </c>
      <c r="N222" s="54">
        <v>69459</v>
      </c>
    </row>
    <row r="223" spans="1:14" x14ac:dyDescent="0.25">
      <c r="A223" s="60" t="s">
        <v>290</v>
      </c>
      <c r="B223" s="61">
        <v>221</v>
      </c>
      <c r="C223" s="53">
        <v>49530</v>
      </c>
      <c r="D223" s="53">
        <v>51499.5</v>
      </c>
      <c r="E223" s="53">
        <v>53722.5</v>
      </c>
      <c r="F223" s="53">
        <v>56043</v>
      </c>
      <c r="G223" s="53">
        <v>58539</v>
      </c>
      <c r="H223" s="53">
        <v>61093.5</v>
      </c>
      <c r="I223" s="53">
        <v>63823.499999999993</v>
      </c>
      <c r="J223" s="53">
        <v>66573</v>
      </c>
      <c r="K223" s="53">
        <v>69459</v>
      </c>
      <c r="L223" s="53">
        <v>72579</v>
      </c>
      <c r="M223" s="53">
        <v>75757.5</v>
      </c>
      <c r="N223" s="54">
        <v>79365</v>
      </c>
    </row>
    <row r="224" spans="1:14" x14ac:dyDescent="0.25">
      <c r="A224" s="60" t="s">
        <v>291</v>
      </c>
      <c r="B224" s="60">
        <v>222</v>
      </c>
      <c r="C224" s="53">
        <v>56043</v>
      </c>
      <c r="D224" s="53">
        <v>58539</v>
      </c>
      <c r="E224" s="53">
        <v>61093.5</v>
      </c>
      <c r="F224" s="53">
        <v>63823.499999999993</v>
      </c>
      <c r="G224" s="53">
        <v>66573</v>
      </c>
      <c r="H224" s="53">
        <v>69459</v>
      </c>
      <c r="I224" s="53">
        <v>72579</v>
      </c>
      <c r="J224" s="53">
        <v>75757.5</v>
      </c>
      <c r="K224" s="53">
        <v>79365</v>
      </c>
      <c r="L224" s="53">
        <v>83070</v>
      </c>
      <c r="M224" s="53">
        <v>86814</v>
      </c>
      <c r="N224" s="54">
        <v>90928.5</v>
      </c>
    </row>
    <row r="225" spans="1:14" x14ac:dyDescent="0.25">
      <c r="A225" s="60" t="s">
        <v>292</v>
      </c>
      <c r="B225" s="61">
        <v>223</v>
      </c>
      <c r="C225" s="53">
        <v>61093.5</v>
      </c>
      <c r="D225" s="53">
        <v>63823.499999999993</v>
      </c>
      <c r="E225" s="53">
        <v>66573</v>
      </c>
      <c r="F225" s="53">
        <v>69459</v>
      </c>
      <c r="G225" s="53">
        <v>72579</v>
      </c>
      <c r="H225" s="53">
        <v>75757.5</v>
      </c>
      <c r="I225" s="53">
        <v>79209</v>
      </c>
      <c r="J225" s="53">
        <v>82602</v>
      </c>
      <c r="K225" s="53">
        <v>86307</v>
      </c>
      <c r="L225" s="53">
        <v>90928.5</v>
      </c>
      <c r="M225" s="53">
        <v>95218.5</v>
      </c>
      <c r="N225" s="54">
        <v>99586.5</v>
      </c>
    </row>
  </sheetData>
  <sheetProtection sheet="1" objects="1" scenarios="1"/>
  <mergeCells count="1">
    <mergeCell ref="C1:N1"/>
  </mergeCells>
  <phoneticPr fontId="17"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Position Cost Worksheet</vt:lpstr>
      <vt:lpstr>Pay Table</vt:lpstr>
      <vt:lpstr>'Position Cost Worksheet'!Print_Area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Mick Landrigan</dc:creator>
  <cp:lastModifiedBy>Mick Landrigan</cp:lastModifiedBy>
  <cp:lastPrinted>2024-08-26T11:50:58Z</cp:lastPrinted>
  <dcterms:created xsi:type="dcterms:W3CDTF">2024-08-05T12:48:04Z</dcterms:created>
  <dcterms:modified xsi:type="dcterms:W3CDTF">2025-10-16T17:40:40Z</dcterms:modified>
</cp:coreProperties>
</file>